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regan\Desktop\Teaching\"/>
    </mc:Choice>
  </mc:AlternateContent>
  <bookViews>
    <workbookView minimized="1" xWindow="0" yWindow="0" windowWidth="0" windowHeight="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4" i="1" l="1"/>
  <c r="J198" i="1"/>
  <c r="J196" i="1"/>
  <c r="J191" i="1"/>
  <c r="J189" i="1"/>
  <c r="J186" i="1"/>
  <c r="J182" i="1"/>
  <c r="J180" i="1"/>
  <c r="J178" i="1"/>
  <c r="J173" i="1"/>
  <c r="J169" i="1"/>
  <c r="J167" i="1"/>
  <c r="J165" i="1"/>
  <c r="J162" i="1"/>
  <c r="J154" i="1"/>
  <c r="J150" i="1"/>
  <c r="J145" i="1"/>
  <c r="J139" i="1"/>
  <c r="J132" i="1"/>
  <c r="J125" i="1"/>
  <c r="J117" i="1"/>
  <c r="J116" i="1"/>
  <c r="J98" i="1"/>
  <c r="J92" i="1"/>
  <c r="J70" i="1"/>
  <c r="J58" i="1"/>
  <c r="J56" i="1"/>
  <c r="J55" i="1"/>
  <c r="J47" i="1"/>
  <c r="J41" i="1"/>
  <c r="J40" i="1"/>
  <c r="J37" i="1"/>
  <c r="J14" i="1"/>
  <c r="J13" i="1"/>
  <c r="J4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" i="1"/>
</calcChain>
</file>

<file path=xl/sharedStrings.xml><?xml version="1.0" encoding="utf-8"?>
<sst xmlns="http://schemas.openxmlformats.org/spreadsheetml/2006/main" count="672" uniqueCount="462">
  <si>
    <t>Name</t>
  </si>
  <si>
    <t>Achkar,Douglas</t>
  </si>
  <si>
    <t>Ackerman,Colin Douglas</t>
  </si>
  <si>
    <t>Adkins II,David Joe</t>
  </si>
  <si>
    <t>Alam,Taha</t>
  </si>
  <si>
    <t>Anto,Gregory</t>
  </si>
  <si>
    <t>Ashby,Giselle Mariah</t>
  </si>
  <si>
    <t>Atkin,Mert</t>
  </si>
  <si>
    <t>Bai,Yuyang</t>
  </si>
  <si>
    <t>Balayon,Brian Anthony Mendoza</t>
  </si>
  <si>
    <t>Balazon,Mark</t>
  </si>
  <si>
    <t>Bas,Hans</t>
  </si>
  <si>
    <t>Bennett,Steven Jeffrey</t>
  </si>
  <si>
    <t>Bett,Jack</t>
  </si>
  <si>
    <t>Bhasin,Anthony</t>
  </si>
  <si>
    <t>Bochnik,Joseph</t>
  </si>
  <si>
    <t>Bond,Sam</t>
  </si>
  <si>
    <t>Brar,Jaskeerat Singh</t>
  </si>
  <si>
    <t>Brown,Brian Robert</t>
  </si>
  <si>
    <t>Burczynski,Riley</t>
  </si>
  <si>
    <t>Bustos,Kai Alexander</t>
  </si>
  <si>
    <t>Cappiello,Justin Walter</t>
  </si>
  <si>
    <t>Carroll,Liam Scott</t>
  </si>
  <si>
    <t>Chan,Jackie</t>
  </si>
  <si>
    <t>Chen,Danny J</t>
  </si>
  <si>
    <t>Chen,Eddy</t>
  </si>
  <si>
    <t>Chen,Junjie</t>
  </si>
  <si>
    <t>Chen,Ling</t>
  </si>
  <si>
    <t>Chen,Ricky</t>
  </si>
  <si>
    <t>Chen,Vinson</t>
  </si>
  <si>
    <t>Chepenuk,Jennie Elizabeth</t>
  </si>
  <si>
    <t>Cheung,Brian</t>
  </si>
  <si>
    <t>Chiu,Edwin Cornelius</t>
  </si>
  <si>
    <t>Chiu,Sean</t>
  </si>
  <si>
    <t>Chmielewski,Alexander J</t>
  </si>
  <si>
    <t>Cohen,Alex Charles</t>
  </si>
  <si>
    <t>Conomos,Benjamin Reid</t>
  </si>
  <si>
    <t>Das,Kartikeya Kumar</t>
  </si>
  <si>
    <t>De Araujo,Arthur</t>
  </si>
  <si>
    <t>Demetros,John</t>
  </si>
  <si>
    <t>Deng,Michael</t>
  </si>
  <si>
    <t>Distefano,Dominic Thomas</t>
  </si>
  <si>
    <t>Donato,Daniel Vincent</t>
  </si>
  <si>
    <t>Dong,Jonathan</t>
  </si>
  <si>
    <t>Dumont,Darel  LEFT</t>
  </si>
  <si>
    <t>Dyer III,William Edwin</t>
  </si>
  <si>
    <t>Elijah Einstein,.</t>
  </si>
  <si>
    <t>Ezeilo,Chima</t>
  </si>
  <si>
    <t>Farrell,William Patrick</t>
  </si>
  <si>
    <t>Fenster,Brian</t>
  </si>
  <si>
    <t>Fluker,Jordan Thomas</t>
  </si>
  <si>
    <t>Francis,Patrick Michael</t>
  </si>
  <si>
    <t>Fu,Jundi</t>
  </si>
  <si>
    <t>Fuchs,Andrew</t>
  </si>
  <si>
    <t>Gelinas,Tyler M</t>
  </si>
  <si>
    <t>Geneci,Goktug</t>
  </si>
  <si>
    <t>Gensel,Liam</t>
  </si>
  <si>
    <t>George,Liam Ernest</t>
  </si>
  <si>
    <t>Glickman,Joseph</t>
  </si>
  <si>
    <t>Good,Kevin Mc&amp;Kinley</t>
  </si>
  <si>
    <t>Gupta,Akshit</t>
  </si>
  <si>
    <t>Hamze,Ali</t>
  </si>
  <si>
    <t>Hanavan,Tyler William</t>
  </si>
  <si>
    <t>Harianja,Timothy Hada</t>
  </si>
  <si>
    <t>Henderson,Justin Elliot</t>
  </si>
  <si>
    <t>Hercules,Jonathan</t>
  </si>
  <si>
    <t>Hess Jr,James S</t>
  </si>
  <si>
    <t>Hession,Donald  LEFT</t>
  </si>
  <si>
    <t>Hopkins,Declan Michael</t>
  </si>
  <si>
    <t>Hosken,Brandon</t>
  </si>
  <si>
    <t>Howe,Robert James</t>
  </si>
  <si>
    <t>Huang,Carmen LEFT</t>
  </si>
  <si>
    <t>Huang,Jialang</t>
  </si>
  <si>
    <t>Hung,Edwin</t>
  </si>
  <si>
    <t>Hunter Jr,John Harold</t>
  </si>
  <si>
    <t>Ibrahim,Muhanned Murtada</t>
  </si>
  <si>
    <t>Ismail,Ayesha</t>
  </si>
  <si>
    <t>Jiang,Yusen</t>
  </si>
  <si>
    <t>Jibb,Jack David</t>
  </si>
  <si>
    <t>Jones III,Elwyn</t>
  </si>
  <si>
    <t>Kadam,Pranav Dattasaheb</t>
  </si>
  <si>
    <t>Kantor,Adam Edward</t>
  </si>
  <si>
    <t>Keegan,Denis</t>
  </si>
  <si>
    <t>Kim,Edward Yoonsung</t>
  </si>
  <si>
    <t>Kirshy,Matthew</t>
  </si>
  <si>
    <t>Knighton,Derrick Henry</t>
  </si>
  <si>
    <t>Kofke,Alexander David</t>
  </si>
  <si>
    <t>Kyi,Calvin Andrew</t>
  </si>
  <si>
    <t>Lakkad,Pururva Sureshchandra</t>
  </si>
  <si>
    <t>Lam,Alan Peter</t>
  </si>
  <si>
    <t>Laschinger,Kurt Michael</t>
  </si>
  <si>
    <t>Leboffe,Thomas Cole</t>
  </si>
  <si>
    <t>Lee,Jerry</t>
  </si>
  <si>
    <t>Lee,Ryan</t>
  </si>
  <si>
    <t>Li,Daniel</t>
  </si>
  <si>
    <t>Li,Ming Zhao</t>
  </si>
  <si>
    <t>Lin,Alvin</t>
  </si>
  <si>
    <t>Lin,Xianxin</t>
  </si>
  <si>
    <t>Lin,Yaoyang</t>
  </si>
  <si>
    <t>Lin,Zhihao</t>
  </si>
  <si>
    <t>Ling,Jackie</t>
  </si>
  <si>
    <t>Liu,Hanming</t>
  </si>
  <si>
    <t>Liu,Xingyu</t>
  </si>
  <si>
    <t>Long,Michael John</t>
  </si>
  <si>
    <t>Lu,Kuan</t>
  </si>
  <si>
    <t>Lyu,Zhongyang</t>
  </si>
  <si>
    <t>Ma,Mohan</t>
  </si>
  <si>
    <t>Mackay,Sean Nolan</t>
  </si>
  <si>
    <t>Mammen,Shawn</t>
  </si>
  <si>
    <t>Marchant,Samuel Stephen</t>
  </si>
  <si>
    <t>Martinez,David</t>
  </si>
  <si>
    <t>Maul,Brandon</t>
  </si>
  <si>
    <t>Mavumkal,Arun</t>
  </si>
  <si>
    <t>Mcdaniel,Luke Douglas</t>
  </si>
  <si>
    <t>Mei,Judy</t>
  </si>
  <si>
    <t>Mejia,Oscar</t>
  </si>
  <si>
    <t>Mekjean,Justin</t>
  </si>
  <si>
    <t>Mincone,Michael Antonio</t>
  </si>
  <si>
    <t>Mohammed,Muthana</t>
  </si>
  <si>
    <t>Mok Zheng,Kevin</t>
  </si>
  <si>
    <t>Mrzygut,Scott</t>
  </si>
  <si>
    <t>Nallapareddy,Chaitanya Rishi</t>
  </si>
  <si>
    <t>Neupane,Supratik</t>
  </si>
  <si>
    <t>Ng,Mark</t>
  </si>
  <si>
    <t>Niu,Jason</t>
  </si>
  <si>
    <t>Oladepo,Oluwatoyosi Adebanke</t>
  </si>
  <si>
    <t>Pan,Matthew Minxiang</t>
  </si>
  <si>
    <t>Parker,Caractacus</t>
  </si>
  <si>
    <t>Pearce,Jeremy John</t>
  </si>
  <si>
    <t>Peters,Sarah Mae</t>
  </si>
  <si>
    <t>Peyton,Timothy John</t>
  </si>
  <si>
    <t>Prais II,Brian</t>
  </si>
  <si>
    <t>Primus,Jahleel</t>
  </si>
  <si>
    <t>Pritchard,William</t>
  </si>
  <si>
    <t>Queen,Montana Helene</t>
  </si>
  <si>
    <t>Rao,Aniruddh Nitin</t>
  </si>
  <si>
    <t>Romano,Jose Javier</t>
  </si>
  <si>
    <t>Romero,Jose M</t>
  </si>
  <si>
    <t>Ross,Zachary John</t>
  </si>
  <si>
    <t>Roychowdhury,Ishaan</t>
  </si>
  <si>
    <t>Rubin,Anthony Joseph</t>
  </si>
  <si>
    <t>Ryer,Emily Galbraith</t>
  </si>
  <si>
    <t>Sachse,Ethan Alexander</t>
  </si>
  <si>
    <t>Sager,Daniel</t>
  </si>
  <si>
    <t>Saha,Anubhav</t>
  </si>
  <si>
    <t>Saliu,Abdulrasaq Oke-Ola</t>
  </si>
  <si>
    <t>Sarwari,Jalil</t>
  </si>
  <si>
    <t>Schwartz,Sarah Emily</t>
  </si>
  <si>
    <t>Seals,Khari</t>
  </si>
  <si>
    <t>Sequeira,Leslie Aleluia</t>
  </si>
  <si>
    <t>Shapiro,Alexander Jacob</t>
  </si>
  <si>
    <t>Sharma,Ananya</t>
  </si>
  <si>
    <t>Sherwood,Thomas Michael</t>
  </si>
  <si>
    <t>Shi,Levy</t>
  </si>
  <si>
    <t>Shmsuddin,Mohammed</t>
  </si>
  <si>
    <t>Sidoti,Declan Thomas</t>
  </si>
  <si>
    <t>Siegel,Jacob Matthew</t>
  </si>
  <si>
    <t>Simpson,Zachary Joseph</t>
  </si>
  <si>
    <t>Singh,Nilesh</t>
  </si>
  <si>
    <t>Sirota,Robert</t>
  </si>
  <si>
    <t>Slemmer,Robert Steven</t>
  </si>
  <si>
    <t>Smith,Dushane Jerome</t>
  </si>
  <si>
    <t>Soni,Animesh</t>
  </si>
  <si>
    <t>Stone,Alexander William</t>
  </si>
  <si>
    <t>Sun,Yizhou</t>
  </si>
  <si>
    <t>Taktuk,Taktuk</t>
  </si>
  <si>
    <t>Tan,Choong Liang</t>
  </si>
  <si>
    <t>Tan,Jianyu</t>
  </si>
  <si>
    <t>Tenenbaum,Zachary Abraham</t>
  </si>
  <si>
    <t>Topper,Kevin Joseph</t>
  </si>
  <si>
    <t>Torres,Owen Patrick</t>
  </si>
  <si>
    <t>Tran,Hoan Duc</t>
  </si>
  <si>
    <t>Troyer,Baily Matthew</t>
  </si>
  <si>
    <t>Tsai,Frank</t>
  </si>
  <si>
    <t>Tylec,Jared</t>
  </si>
  <si>
    <t>Vitale,Veronica Jane</t>
  </si>
  <si>
    <t>Voisich,Timothy David</t>
  </si>
  <si>
    <t>Wang,Boyang</t>
  </si>
  <si>
    <t>Wang,Deng Xin</t>
  </si>
  <si>
    <t>Wang,Raymond</t>
  </si>
  <si>
    <t>Weng,Ricky</t>
  </si>
  <si>
    <t>Williams,Drew Raymond</t>
  </si>
  <si>
    <t>Wilson,Aaron Joseph</t>
  </si>
  <si>
    <t>Wlasowicz,Hannah Nadia</t>
  </si>
  <si>
    <t>Wojtczak,Max</t>
  </si>
  <si>
    <t>Woloszyn,Andrew</t>
  </si>
  <si>
    <t>Wong,Edmund</t>
  </si>
  <si>
    <t>Wong,Jonathan</t>
  </si>
  <si>
    <t>Wong,Kelvin Hong Wen</t>
  </si>
  <si>
    <t>Wong,Wilson</t>
  </si>
  <si>
    <t>Wu,I Hung</t>
  </si>
  <si>
    <t>Wu,Leon</t>
  </si>
  <si>
    <t>Wu,Pang Yen</t>
  </si>
  <si>
    <t>Wu,Timothy</t>
  </si>
  <si>
    <t>Xue,Yang</t>
  </si>
  <si>
    <t>Yang,Stephen</t>
  </si>
  <si>
    <t>Ye,Junlong</t>
  </si>
  <si>
    <t>Yong,Kevin</t>
  </si>
  <si>
    <t>Yu,Stephanie</t>
  </si>
  <si>
    <t>Zanella,Gustavo De Lima</t>
  </si>
  <si>
    <t>Zhang,Ming</t>
  </si>
  <si>
    <t>Zhang,Xiaoyu</t>
  </si>
  <si>
    <t>Zhao,Dan Dan</t>
  </si>
  <si>
    <t>Zheng,Jiayi</t>
  </si>
  <si>
    <t>Zheng,Tracy</t>
  </si>
  <si>
    <t>Zhylkaidarov,Aibek</t>
  </si>
  <si>
    <t>Zogby,Nathaniel Joseph</t>
  </si>
  <si>
    <t>Zou,Yinghui</t>
  </si>
  <si>
    <t>Attendance email</t>
  </si>
  <si>
    <t>dachkar@buffalo.edu</t>
  </si>
  <si>
    <t>cdackerm@buffalo.edu</t>
  </si>
  <si>
    <t>davidadk@buffalo.edu</t>
  </si>
  <si>
    <t>tahaalam@buffalo.edu</t>
  </si>
  <si>
    <t>ganto@buffalo.edu</t>
  </si>
  <si>
    <t>gmashby@buffalo.edu</t>
  </si>
  <si>
    <t>mertatki@buffalo.edu</t>
  </si>
  <si>
    <t>yuyangba@buffalo.edu</t>
  </si>
  <si>
    <t>brianant@buffalo.edu</t>
  </si>
  <si>
    <t>markbala@buffalo.edu</t>
  </si>
  <si>
    <t>hansbas@buffalo.edu</t>
  </si>
  <si>
    <t>sjbennet@buffalo.edu</t>
  </si>
  <si>
    <t>jackbett@buffalo.edu</t>
  </si>
  <si>
    <t>abhasin3@buffalo.edu</t>
  </si>
  <si>
    <t>jbochnik@buffalo.edu</t>
  </si>
  <si>
    <t>smbond2@buffalo.edu</t>
  </si>
  <si>
    <t>jaskeera@buffalo.edu</t>
  </si>
  <si>
    <t>brbrown2@buffalo.edu</t>
  </si>
  <si>
    <t>rileybur@buffalo.edu</t>
  </si>
  <si>
    <t>abustos@buffalo.edu</t>
  </si>
  <si>
    <t>jwcappie@buffalo.edu</t>
  </si>
  <si>
    <t>lscarrol@buffalo.edu</t>
  </si>
  <si>
    <t>jchan33@buffalo.edu</t>
  </si>
  <si>
    <t>djchen2@buffalo.edu</t>
  </si>
  <si>
    <t>eddychen@buffalo.edu</t>
  </si>
  <si>
    <t>jchen293@buffalo.edu</t>
  </si>
  <si>
    <t>lchen66@buffalo.edu</t>
  </si>
  <si>
    <t>rchen46@buffalo.edu</t>
  </si>
  <si>
    <t>vinsonch@buffalo.edu</t>
  </si>
  <si>
    <t>jenniech@buffalo.edu</t>
  </si>
  <si>
    <t>bcheung3@buffalo.edu</t>
  </si>
  <si>
    <t>edwinchi@buffalo.edu</t>
  </si>
  <si>
    <t>seanchiu@buffalo.edu</t>
  </si>
  <si>
    <t>achmiele@buffalo.edu</t>
  </si>
  <si>
    <t>accohen3@buffalo.edu</t>
  </si>
  <si>
    <t>brconomo@buffalo.edu</t>
  </si>
  <si>
    <t>kkdas@buffalo.edu</t>
  </si>
  <si>
    <t>adearauj@buffalo.edu</t>
  </si>
  <si>
    <t>johndeme@buffalo.edu</t>
  </si>
  <si>
    <t>mdeng5@buffalo.edu</t>
  </si>
  <si>
    <t>dtdistef@buffalo.edu</t>
  </si>
  <si>
    <t>dvdonato@buffalo.edu</t>
  </si>
  <si>
    <t>jdong7@buffalo.edu</t>
  </si>
  <si>
    <t>dareldum@buffalo.edu</t>
  </si>
  <si>
    <t>wedyer@buffalo.edu</t>
  </si>
  <si>
    <t>elijahei@buffalo.edu</t>
  </si>
  <si>
    <t>chimaobi@buffalo.edu</t>
  </si>
  <si>
    <t>wpfarrel@buffalo.edu</t>
  </si>
  <si>
    <t>bfenster@buffalo.edu</t>
  </si>
  <si>
    <t>jtfluker@buffalo.edu</t>
  </si>
  <si>
    <t>pmfranci@buffalo.edu</t>
  </si>
  <si>
    <t>jundifu@buffalo.edu</t>
  </si>
  <si>
    <t>afuchs2@buffalo.edu</t>
  </si>
  <si>
    <t>tylergel@buffalo.edu</t>
  </si>
  <si>
    <t>goktugge@buffalo.edu</t>
  </si>
  <si>
    <t>liamgens@buffalo.edu</t>
  </si>
  <si>
    <t>liamgeor@buffalo.edu</t>
  </si>
  <si>
    <t>jglickma@buffalo.edu</t>
  </si>
  <si>
    <t>kgood@buffalo.edu</t>
  </si>
  <si>
    <t>agupta35@buffalo.edu</t>
  </si>
  <si>
    <t>alihamze@buffalo.edu</t>
  </si>
  <si>
    <t>tylerhan@buffalo.edu</t>
  </si>
  <si>
    <t>thharian@buffalo.edu</t>
  </si>
  <si>
    <t>jeh24@buffalo.edu</t>
  </si>
  <si>
    <t>jhercule@buffalo.edu</t>
  </si>
  <si>
    <t>jshess@buffalo.edu</t>
  </si>
  <si>
    <t>dhession@buffalo.edu</t>
  </si>
  <si>
    <t>declanho@buffalo.edu</t>
  </si>
  <si>
    <t>bhosken@buffalo.edu</t>
  </si>
  <si>
    <t>rjhowe@buffalo.edu</t>
  </si>
  <si>
    <t>chuang43@buffalo.edu</t>
  </si>
  <si>
    <t>jialangh@buffalo.edu</t>
  </si>
  <si>
    <t>edwinhun@buffalo.edu</t>
  </si>
  <si>
    <t>jhhunter@buffalo.edu</t>
  </si>
  <si>
    <t>muhanned@buffalo.edu</t>
  </si>
  <si>
    <t>aismail2@buffalo.edu</t>
  </si>
  <si>
    <t>yusenjia@buffalo.edu</t>
  </si>
  <si>
    <t>jackjibb@buffalo.edu</t>
  </si>
  <si>
    <t>elwynjon@buffalo.edu</t>
  </si>
  <si>
    <t>pdkadam@buffalo.edu</t>
  </si>
  <si>
    <t>adamkant@buffalo.edu</t>
  </si>
  <si>
    <t>deniskee@buffalo.edu</t>
  </si>
  <si>
    <t>eykim5@buffalo.edu</t>
  </si>
  <si>
    <t>mjkirshy@buffalo.edu</t>
  </si>
  <si>
    <t>dhknight@buffalo.edu</t>
  </si>
  <si>
    <t>adkofke@buffalo.edu</t>
  </si>
  <si>
    <t>calvinky@buffalo.edu</t>
  </si>
  <si>
    <t>pururval@buffalo.edu</t>
  </si>
  <si>
    <t>aplam@buffalo.edu</t>
  </si>
  <si>
    <t>kurtlasc@buffalo.edu</t>
  </si>
  <si>
    <t>tcleboff@buffalo.edu</t>
  </si>
  <si>
    <t>jlee248@buffalo.edu</t>
  </si>
  <si>
    <t>rlee23@buffalo.edu</t>
  </si>
  <si>
    <t>dli37@buffalo.edu</t>
  </si>
  <si>
    <t>mli63@buffalo.edu</t>
  </si>
  <si>
    <t>alin29@buffalo.edu</t>
  </si>
  <si>
    <t>xianxinl@buffalo.edu</t>
  </si>
  <si>
    <t>yaoyangl@buffalo.edu</t>
  </si>
  <si>
    <t>zlin22@buffalo.edu</t>
  </si>
  <si>
    <t>jling2@buffalo.edu</t>
  </si>
  <si>
    <t>hanmingl@buffalo.edu</t>
  </si>
  <si>
    <t>xliu72@buffalo.edu</t>
  </si>
  <si>
    <t>mjlong2@buffalo.edu</t>
  </si>
  <si>
    <t>kuanlu@buffalo.edu</t>
  </si>
  <si>
    <t>zlyu@buffalo.edu</t>
  </si>
  <si>
    <t>mohanmo@buffalo.edu</t>
  </si>
  <si>
    <t>snmackay@buffalo.edu</t>
  </si>
  <si>
    <t>shawnmam@buffalo.edu</t>
  </si>
  <si>
    <t>ssmarcha@buffalo.edu</t>
  </si>
  <si>
    <t>dm235@buffalo.edu</t>
  </si>
  <si>
    <t>bmaul@buffalo.edu</t>
  </si>
  <si>
    <t>arunmavu@buffalo.edu</t>
  </si>
  <si>
    <t>lukemcda@buffalo.edu</t>
  </si>
  <si>
    <t>jmei4@buffalo.edu</t>
  </si>
  <si>
    <t>oscarmej@buffalo.edu</t>
  </si>
  <si>
    <t>jmekjean@buffalo.edu</t>
  </si>
  <si>
    <t>mamincon@buffalo.edu</t>
  </si>
  <si>
    <t>muthanam@buffalo.edu</t>
  </si>
  <si>
    <t>kmokzhen@buffalo.edu</t>
  </si>
  <si>
    <t>scottmrz@buffalo.edu</t>
  </si>
  <si>
    <t>cnallapa@buffalo.edu</t>
  </si>
  <si>
    <t>sneupane@buffalo.edu</t>
  </si>
  <si>
    <t>markng@buffalo.edu</t>
  </si>
  <si>
    <t>jasonniu@buffalo.edu</t>
  </si>
  <si>
    <t>ooladepo@buffalo.edu</t>
  </si>
  <si>
    <t>minxiang@buffalo.edu</t>
  </si>
  <si>
    <t>caractac@buffalo.edu</t>
  </si>
  <si>
    <t>jjpearce@buffalo.edu</t>
  </si>
  <si>
    <t>sarahpet@buffalo.edu</t>
  </si>
  <si>
    <t>tjpeyton@buffalo.edu</t>
  </si>
  <si>
    <t>brianpra@buffalo.edu</t>
  </si>
  <si>
    <t>jahleelp@buffalo.edu</t>
  </si>
  <si>
    <t>wpritcha@buffalo.edu</t>
  </si>
  <si>
    <t>montanaq@buffalo.edu</t>
  </si>
  <si>
    <t>anrao3@buffalo.edu</t>
  </si>
  <si>
    <t>joseroma@buffalo.edu</t>
  </si>
  <si>
    <t>jmromero@buffalo.edu</t>
  </si>
  <si>
    <t>zjross@buffalo.edu</t>
  </si>
  <si>
    <t>ishaanro@buffalo.edu</t>
  </si>
  <si>
    <t>ajrubin2@buffalo.edu</t>
  </si>
  <si>
    <t>emilyrye@buffalo.edu</t>
  </si>
  <si>
    <t>ethansac@buffalo.edu</t>
  </si>
  <si>
    <t>dsager@buffalo.edu</t>
  </si>
  <si>
    <t>anubhavs@buffalo.edu</t>
  </si>
  <si>
    <t>aosaliu@buffalo.edu</t>
  </si>
  <si>
    <t>jalilsar@buffalo.edu</t>
  </si>
  <si>
    <t>seschwar@buffalo.edu</t>
  </si>
  <si>
    <t>kharisea@buffalo.edu</t>
  </si>
  <si>
    <t>lesliese@buffalo.edu</t>
  </si>
  <si>
    <t>ajshapir@buffalo.edu</t>
  </si>
  <si>
    <t>ananyash@buffalo.edu</t>
  </si>
  <si>
    <t>tmsherwo@buffalo.edu</t>
  </si>
  <si>
    <t>levyshi@buffalo.edu</t>
  </si>
  <si>
    <t>mshmsudd@buffalo.edu</t>
  </si>
  <si>
    <t>declansi@buffalo.edu</t>
  </si>
  <si>
    <t>jmsiegel@buffalo.edu</t>
  </si>
  <si>
    <t>zjsimpso@buffalo.edu</t>
  </si>
  <si>
    <t>nileshsi@buffalo.edu</t>
  </si>
  <si>
    <t>rsirota@buffalo.edu</t>
  </si>
  <si>
    <t>rsslemme@buffalo.edu</t>
  </si>
  <si>
    <t>dushanes@buffalo.edu</t>
  </si>
  <si>
    <t>asoni@buffalo.edu</t>
  </si>
  <si>
    <t>awstone@buffalo.edu</t>
  </si>
  <si>
    <t>yizhousu@buffalo.edu</t>
  </si>
  <si>
    <t>taktukta@buffalo.edu</t>
  </si>
  <si>
    <t>choongli@buffalo.edu</t>
  </si>
  <si>
    <t>jianyuta@buffalo.edu</t>
  </si>
  <si>
    <t>zatenenb@buffalo.edu</t>
  </si>
  <si>
    <t>kevintop@buffalo.edu</t>
  </si>
  <si>
    <t>owentorr@buffalo.edu</t>
  </si>
  <si>
    <t>hdtran@buffalo.edu</t>
  </si>
  <si>
    <t>bailytro@buffalo.edu</t>
  </si>
  <si>
    <t>fengmaot@buffalo.edu</t>
  </si>
  <si>
    <t>jaredtyl@buffalo.edu</t>
  </si>
  <si>
    <t>vjvitale@buffalo.edu</t>
  </si>
  <si>
    <t>tdvoisic@buffalo.edu</t>
  </si>
  <si>
    <t>boyangwa@buffalo.edu</t>
  </si>
  <si>
    <t>dengxinw@buffalo.edu</t>
  </si>
  <si>
    <t>rwang29@buffalo.edu</t>
  </si>
  <si>
    <t>rickywen@buffalo.edu</t>
  </si>
  <si>
    <t>drewwill@buffalo.edu</t>
  </si>
  <si>
    <t>ajw43@buffalo.edu</t>
  </si>
  <si>
    <t>hannahwl@buffalo.edu</t>
  </si>
  <si>
    <t>maxwojtc@buffalo.edu</t>
  </si>
  <si>
    <t>awoloszy@buffalo.edu</t>
  </si>
  <si>
    <t>ewong23@buffalo.edu</t>
  </si>
  <si>
    <t>jwong48@buffalo.edu</t>
  </si>
  <si>
    <t>kwong27@buffalo.edu</t>
  </si>
  <si>
    <t>wwong9@buffalo.edu</t>
  </si>
  <si>
    <t>iwu@buffalo.edu</t>
  </si>
  <si>
    <t>lwu3@buffalo.edu</t>
  </si>
  <si>
    <t>wupangye@buffalo.edu</t>
  </si>
  <si>
    <t>twu23@buffalo.edu</t>
  </si>
  <si>
    <t>yxue5@buffalo.edu</t>
  </si>
  <si>
    <t>syang29@buffalo.edu</t>
  </si>
  <si>
    <t>junlongy@buffalo.edu</t>
  </si>
  <si>
    <t>kokhaoyo@buffalo.edu</t>
  </si>
  <si>
    <t>syu25@buffalo.edu</t>
  </si>
  <si>
    <t>gdzanell@buffalo.edu</t>
  </si>
  <si>
    <t>mzhang54@buffalo.edu</t>
  </si>
  <si>
    <t>xzhang92@buffalo.edu</t>
  </si>
  <si>
    <t>dzhao5@buffalo.edu</t>
  </si>
  <si>
    <t>jzheng35@buffalo.edu</t>
  </si>
  <si>
    <t>tracyzhe@buffalo.edu</t>
  </si>
  <si>
    <t>aibekzhy@buffalo.edu</t>
  </si>
  <si>
    <t>njzogby@buffalo.edu</t>
  </si>
  <si>
    <t>yzou8@buffalo.edu</t>
  </si>
  <si>
    <t>Max</t>
  </si>
  <si>
    <t>Total</t>
  </si>
  <si>
    <t>Adj</t>
  </si>
  <si>
    <t>Grade</t>
  </si>
  <si>
    <t>P1</t>
  </si>
  <si>
    <t>PII/Adj</t>
  </si>
  <si>
    <t>HW</t>
  </si>
  <si>
    <t>Attce</t>
  </si>
  <si>
    <t>Final</t>
  </si>
  <si>
    <t>Final%</t>
  </si>
  <si>
    <t>C</t>
  </si>
  <si>
    <t>D</t>
  </si>
  <si>
    <t>A</t>
  </si>
  <si>
    <t>B</t>
  </si>
  <si>
    <t>C+</t>
  </si>
  <si>
    <t>D+</t>
  </si>
  <si>
    <t>B-</t>
  </si>
  <si>
    <t>C-</t>
  </si>
  <si>
    <t>rev</t>
  </si>
  <si>
    <t>A-</t>
  </si>
  <si>
    <t>C-?</t>
  </si>
  <si>
    <t>A-?</t>
  </si>
  <si>
    <t>B+</t>
  </si>
  <si>
    <t>if rec</t>
  </si>
  <si>
    <t>*</t>
  </si>
  <si>
    <t>F</t>
  </si>
  <si>
    <t>if rec, rev</t>
  </si>
  <si>
    <t>no</t>
  </si>
  <si>
    <t>B+?</t>
  </si>
  <si>
    <t>-</t>
  </si>
  <si>
    <t>*HW</t>
  </si>
  <si>
    <t>rev AI</t>
  </si>
  <si>
    <t>Q1-3: 40</t>
  </si>
  <si>
    <t>no att?</t>
  </si>
  <si>
    <t>D?</t>
  </si>
  <si>
    <t>rev?</t>
  </si>
  <si>
    <t>rev down?</t>
  </si>
  <si>
    <t>C+?</t>
  </si>
  <si>
    <t>if att</t>
  </si>
  <si>
    <t>if att?</t>
  </si>
  <si>
    <t>D+?</t>
  </si>
  <si>
    <t>rev-up?</t>
  </si>
  <si>
    <t>nc</t>
  </si>
  <si>
    <t>I/F</t>
  </si>
  <si>
    <t>AI</t>
  </si>
  <si>
    <t>10 A, 18 A-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</si>
</sst>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2"/>
  <sheetViews>
    <sheetView tabSelected="1" workbookViewId="0">
      <selection activeCell="M3" sqref="M3"/>
    </sheetView>
  </sheetViews>
  <sheetFormatPr defaultRowHeight="15" x14ac:dyDescent="0.25"/>
  <cols>
    <col min="1" max="1" width="27.28515625" customWidth="1"/>
    <col min="2" max="2" width="24.42578125" customWidth="1"/>
    <col min="5" max="5" width="8.85546875" style="1"/>
    <col min="8" max="8" width="8.85546875" style="1"/>
  </cols>
  <sheetData>
    <row r="1" spans="1:13" x14ac:dyDescent="0.25">
      <c r="A1" t="s">
        <v>0</v>
      </c>
      <c r="B1" t="s">
        <v>208</v>
      </c>
      <c r="C1" t="s">
        <v>420</v>
      </c>
      <c r="D1" t="s">
        <v>421</v>
      </c>
      <c r="E1" s="1" t="s">
        <v>422</v>
      </c>
      <c r="F1" t="s">
        <v>423</v>
      </c>
      <c r="G1" t="s">
        <v>424</v>
      </c>
      <c r="H1" s="1" t="s">
        <v>425</v>
      </c>
      <c r="I1" t="s">
        <v>417</v>
      </c>
      <c r="J1" t="s">
        <v>418</v>
      </c>
      <c r="K1" t="s">
        <v>419</v>
      </c>
    </row>
    <row r="2" spans="1:13" x14ac:dyDescent="0.25">
      <c r="A2" t="s">
        <v>416</v>
      </c>
      <c r="C2">
        <v>80</v>
      </c>
      <c r="D2">
        <v>80</v>
      </c>
      <c r="E2" s="1">
        <v>227</v>
      </c>
      <c r="F2">
        <v>40</v>
      </c>
      <c r="G2">
        <v>240</v>
      </c>
      <c r="H2" s="1">
        <f>100*G2/240</f>
        <v>100</v>
      </c>
      <c r="I2" s="1">
        <f>C2+D2+E2+F2+G2</f>
        <v>667</v>
      </c>
      <c r="M2" t="s">
        <v>461</v>
      </c>
    </row>
    <row r="3" spans="1:13" x14ac:dyDescent="0.25">
      <c r="A3" t="s">
        <v>1</v>
      </c>
      <c r="B3" t="s">
        <v>209</v>
      </c>
      <c r="C3">
        <v>64</v>
      </c>
      <c r="D3">
        <v>63.7</v>
      </c>
      <c r="E3" s="1">
        <v>121.26060000000003</v>
      </c>
      <c r="F3">
        <v>40</v>
      </c>
      <c r="G3">
        <v>134.19999999999999</v>
      </c>
      <c r="H3" s="1">
        <f t="shared" ref="H3:H66" si="0">100*G3/240</f>
        <v>55.916666666666657</v>
      </c>
      <c r="I3" s="1">
        <f t="shared" ref="I3:I66" si="1">C3+D3+E3+F3+G3</f>
        <v>423.16059999999999</v>
      </c>
      <c r="K3" t="s">
        <v>430</v>
      </c>
    </row>
    <row r="4" spans="1:13" x14ac:dyDescent="0.25">
      <c r="A4" t="s">
        <v>2</v>
      </c>
      <c r="B4" t="s">
        <v>210</v>
      </c>
      <c r="C4">
        <v>54</v>
      </c>
      <c r="D4">
        <v>36.4</v>
      </c>
      <c r="E4" s="1">
        <v>162.94809999999998</v>
      </c>
      <c r="F4">
        <v>14</v>
      </c>
      <c r="G4">
        <v>124.1</v>
      </c>
      <c r="H4" s="1">
        <f t="shared" si="0"/>
        <v>51.708333333333336</v>
      </c>
      <c r="I4" s="1">
        <f t="shared" si="1"/>
        <v>391.44809999999995</v>
      </c>
      <c r="J4">
        <f>17*C4/12 + D4*7/12 + E4 + F4 +G4</f>
        <v>398.78143333333333</v>
      </c>
      <c r="K4" t="s">
        <v>426</v>
      </c>
    </row>
    <row r="5" spans="1:13" x14ac:dyDescent="0.25">
      <c r="A5" t="s">
        <v>3</v>
      </c>
      <c r="B5" t="s">
        <v>211</v>
      </c>
      <c r="C5">
        <v>59</v>
      </c>
      <c r="D5">
        <v>55.8</v>
      </c>
      <c r="E5" s="1">
        <v>122.16105</v>
      </c>
      <c r="F5">
        <v>26</v>
      </c>
      <c r="G5">
        <v>148</v>
      </c>
      <c r="H5" s="1">
        <f t="shared" si="0"/>
        <v>61.666666666666664</v>
      </c>
      <c r="I5" s="1">
        <f t="shared" si="1"/>
        <v>410.96105</v>
      </c>
      <c r="K5" t="s">
        <v>430</v>
      </c>
    </row>
    <row r="6" spans="1:13" x14ac:dyDescent="0.25">
      <c r="A6" t="s">
        <v>4</v>
      </c>
      <c r="B6" t="s">
        <v>212</v>
      </c>
      <c r="C6">
        <v>68</v>
      </c>
      <c r="D6">
        <v>36.9</v>
      </c>
      <c r="E6" s="1">
        <v>98.049000000000021</v>
      </c>
      <c r="F6">
        <v>24</v>
      </c>
      <c r="G6">
        <v>155.69999999999999</v>
      </c>
      <c r="H6" s="1">
        <f t="shared" si="0"/>
        <v>64.874999999999986</v>
      </c>
      <c r="I6" s="1">
        <f t="shared" si="1"/>
        <v>382.649</v>
      </c>
      <c r="K6" t="s">
        <v>426</v>
      </c>
    </row>
    <row r="7" spans="1:13" x14ac:dyDescent="0.25">
      <c r="A7" t="s">
        <v>5</v>
      </c>
      <c r="B7" t="s">
        <v>213</v>
      </c>
      <c r="C7">
        <v>43</v>
      </c>
      <c r="D7">
        <v>60.1</v>
      </c>
      <c r="E7" s="1">
        <v>160.94709999999998</v>
      </c>
      <c r="F7">
        <v>24</v>
      </c>
      <c r="G7">
        <v>173.6</v>
      </c>
      <c r="H7" s="1">
        <f t="shared" si="0"/>
        <v>72.333333333333329</v>
      </c>
      <c r="I7" s="1">
        <f t="shared" si="1"/>
        <v>461.64710000000002</v>
      </c>
      <c r="K7" t="s">
        <v>432</v>
      </c>
    </row>
    <row r="8" spans="1:13" x14ac:dyDescent="0.25">
      <c r="A8" t="s">
        <v>6</v>
      </c>
      <c r="B8" t="s">
        <v>214</v>
      </c>
      <c r="C8">
        <v>30</v>
      </c>
      <c r="D8">
        <v>30.9</v>
      </c>
      <c r="E8" s="1">
        <v>116.15804999999997</v>
      </c>
      <c r="F8">
        <v>40</v>
      </c>
      <c r="G8">
        <v>100.4</v>
      </c>
      <c r="H8" s="1">
        <f t="shared" si="0"/>
        <v>41.833333333333336</v>
      </c>
      <c r="I8" s="1">
        <f t="shared" si="1"/>
        <v>317.45804999999996</v>
      </c>
      <c r="J8" t="s">
        <v>434</v>
      </c>
      <c r="K8" t="s">
        <v>436</v>
      </c>
    </row>
    <row r="9" spans="1:13" x14ac:dyDescent="0.25">
      <c r="A9" t="s">
        <v>7</v>
      </c>
      <c r="B9" t="s">
        <v>215</v>
      </c>
      <c r="C9">
        <v>61</v>
      </c>
      <c r="D9">
        <v>70.400000000000006</v>
      </c>
      <c r="E9" s="1">
        <v>197.43200000000002</v>
      </c>
      <c r="F9">
        <v>40</v>
      </c>
      <c r="G9">
        <v>127.2</v>
      </c>
      <c r="H9" s="1">
        <f t="shared" si="0"/>
        <v>53</v>
      </c>
      <c r="I9" s="1">
        <f t="shared" si="1"/>
        <v>496.03199999999998</v>
      </c>
      <c r="K9" t="s">
        <v>429</v>
      </c>
    </row>
    <row r="10" spans="1:13" x14ac:dyDescent="0.25">
      <c r="A10" t="s">
        <v>8</v>
      </c>
      <c r="B10" t="s">
        <v>216</v>
      </c>
      <c r="C10">
        <v>51</v>
      </c>
      <c r="D10">
        <v>57.6</v>
      </c>
      <c r="E10" s="1">
        <v>146.94009999999997</v>
      </c>
      <c r="F10">
        <v>40</v>
      </c>
      <c r="G10">
        <v>199.8</v>
      </c>
      <c r="H10" s="1">
        <f t="shared" si="0"/>
        <v>83.25</v>
      </c>
      <c r="I10" s="1">
        <f t="shared" si="1"/>
        <v>495.34009999999995</v>
      </c>
      <c r="K10" t="s">
        <v>429</v>
      </c>
    </row>
    <row r="11" spans="1:13" x14ac:dyDescent="0.25">
      <c r="A11" t="s">
        <v>9</v>
      </c>
      <c r="B11" t="s">
        <v>217</v>
      </c>
      <c r="C11">
        <v>72</v>
      </c>
      <c r="D11">
        <v>78.900000000000006</v>
      </c>
      <c r="E11" s="1">
        <v>130.33180000000002</v>
      </c>
      <c r="F11">
        <v>38</v>
      </c>
      <c r="G11">
        <v>176.4</v>
      </c>
      <c r="H11" s="1">
        <f t="shared" si="0"/>
        <v>73.5</v>
      </c>
      <c r="I11" s="1">
        <f t="shared" si="1"/>
        <v>495.6318</v>
      </c>
      <c r="K11" t="s">
        <v>429</v>
      </c>
    </row>
    <row r="12" spans="1:13" x14ac:dyDescent="0.25">
      <c r="A12" t="s">
        <v>10</v>
      </c>
      <c r="B12" t="s">
        <v>218</v>
      </c>
      <c r="C12">
        <v>48</v>
      </c>
      <c r="D12">
        <v>33.4</v>
      </c>
      <c r="E12" s="1">
        <v>166.71664999999999</v>
      </c>
      <c r="F12">
        <v>26</v>
      </c>
      <c r="G12">
        <v>138.19999999999999</v>
      </c>
      <c r="H12" s="1">
        <f t="shared" si="0"/>
        <v>57.583333333333329</v>
      </c>
      <c r="I12" s="1">
        <f t="shared" si="1"/>
        <v>412.31664999999998</v>
      </c>
      <c r="K12" t="s">
        <v>430</v>
      </c>
    </row>
    <row r="13" spans="1:13" x14ac:dyDescent="0.25">
      <c r="A13" t="s">
        <v>11</v>
      </c>
      <c r="B13" t="s">
        <v>219</v>
      </c>
      <c r="C13">
        <v>67</v>
      </c>
      <c r="D13">
        <v>70.900000000000006</v>
      </c>
      <c r="E13" s="1">
        <v>187.1602</v>
      </c>
      <c r="F13">
        <v>38</v>
      </c>
      <c r="G13">
        <v>194.5</v>
      </c>
      <c r="H13" s="1">
        <f t="shared" si="0"/>
        <v>81.041666666666671</v>
      </c>
      <c r="I13" s="1">
        <f t="shared" si="1"/>
        <v>557.56020000000001</v>
      </c>
      <c r="J13">
        <f>C13+17*D13/12+E13+F13+31*G13/36</f>
        <v>560.08797777777772</v>
      </c>
      <c r="K13" t="s">
        <v>435</v>
      </c>
    </row>
    <row r="14" spans="1:13" x14ac:dyDescent="0.25">
      <c r="A14" t="s">
        <v>12</v>
      </c>
      <c r="B14" t="s">
        <v>220</v>
      </c>
      <c r="C14">
        <v>55</v>
      </c>
      <c r="D14">
        <v>68.599999999999994</v>
      </c>
      <c r="E14" s="1">
        <v>191.76249999999996</v>
      </c>
      <c r="F14">
        <v>40</v>
      </c>
      <c r="G14">
        <v>197.2</v>
      </c>
      <c r="H14" s="1">
        <f t="shared" si="0"/>
        <v>82.166666666666671</v>
      </c>
      <c r="I14" s="1">
        <f t="shared" si="1"/>
        <v>552.5625</v>
      </c>
      <c r="J14">
        <f>7*C14/12+17*D14/12+E14+F14+G14</f>
        <v>558.22916666666652</v>
      </c>
      <c r="K14" t="s">
        <v>437</v>
      </c>
    </row>
    <row r="15" spans="1:13" x14ac:dyDescent="0.25">
      <c r="A15" t="s">
        <v>13</v>
      </c>
      <c r="B15" t="s">
        <v>221</v>
      </c>
      <c r="C15">
        <v>69</v>
      </c>
      <c r="D15">
        <v>41.9</v>
      </c>
      <c r="E15" s="1">
        <v>184.35879999999997</v>
      </c>
      <c r="F15">
        <v>30</v>
      </c>
      <c r="G15">
        <v>165.2</v>
      </c>
      <c r="H15" s="1">
        <f t="shared" si="0"/>
        <v>68.833333333333329</v>
      </c>
      <c r="I15" s="1">
        <f t="shared" si="1"/>
        <v>490.45879999999994</v>
      </c>
      <c r="K15" t="s">
        <v>429</v>
      </c>
    </row>
    <row r="16" spans="1:13" x14ac:dyDescent="0.25">
      <c r="A16" t="s">
        <v>14</v>
      </c>
      <c r="B16" t="s">
        <v>222</v>
      </c>
      <c r="C16">
        <v>76</v>
      </c>
      <c r="D16">
        <v>75.900000000000006</v>
      </c>
      <c r="E16" s="1">
        <v>179.95660000000001</v>
      </c>
      <c r="F16">
        <v>36</v>
      </c>
      <c r="G16">
        <v>172.7</v>
      </c>
      <c r="H16" s="1">
        <f t="shared" si="0"/>
        <v>71.958333333333329</v>
      </c>
      <c r="I16" s="1">
        <f t="shared" si="1"/>
        <v>540.5566</v>
      </c>
      <c r="K16" t="s">
        <v>438</v>
      </c>
    </row>
    <row r="17" spans="1:12" x14ac:dyDescent="0.25">
      <c r="A17" t="s">
        <v>15</v>
      </c>
      <c r="B17" t="s">
        <v>223</v>
      </c>
      <c r="C17">
        <v>59</v>
      </c>
      <c r="D17">
        <v>74.599999999999994</v>
      </c>
      <c r="E17" s="1">
        <v>198.4325</v>
      </c>
      <c r="F17">
        <v>40</v>
      </c>
      <c r="G17">
        <v>190</v>
      </c>
      <c r="H17" s="1">
        <f t="shared" si="0"/>
        <v>79.166666666666671</v>
      </c>
      <c r="I17" s="1">
        <f t="shared" si="1"/>
        <v>562.03250000000003</v>
      </c>
      <c r="K17" t="s">
        <v>435</v>
      </c>
    </row>
    <row r="18" spans="1:12" x14ac:dyDescent="0.25">
      <c r="A18" t="s">
        <v>16</v>
      </c>
      <c r="B18" t="s">
        <v>224</v>
      </c>
      <c r="C18">
        <v>58</v>
      </c>
      <c r="D18">
        <v>74.599999999999994</v>
      </c>
      <c r="E18" s="1">
        <v>190.762</v>
      </c>
      <c r="F18">
        <v>18</v>
      </c>
      <c r="G18">
        <v>207.6</v>
      </c>
      <c r="H18" s="1">
        <f t="shared" si="0"/>
        <v>86.5</v>
      </c>
      <c r="I18" s="1">
        <f t="shared" si="1"/>
        <v>548.96199999999999</v>
      </c>
      <c r="J18" t="s">
        <v>445</v>
      </c>
      <c r="K18" t="s">
        <v>444</v>
      </c>
      <c r="L18" t="s">
        <v>442</v>
      </c>
    </row>
    <row r="19" spans="1:12" x14ac:dyDescent="0.25">
      <c r="A19" t="s">
        <v>17</v>
      </c>
      <c r="B19" t="s">
        <v>225</v>
      </c>
      <c r="C19">
        <v>60</v>
      </c>
      <c r="D19">
        <v>44.9</v>
      </c>
      <c r="E19" s="1">
        <v>145.53940000000003</v>
      </c>
      <c r="F19">
        <v>40</v>
      </c>
      <c r="G19">
        <v>149.9</v>
      </c>
      <c r="H19" s="1">
        <f t="shared" si="0"/>
        <v>62.458333333333336</v>
      </c>
      <c r="I19" s="1">
        <f t="shared" si="1"/>
        <v>440.33940000000007</v>
      </c>
      <c r="K19" t="s">
        <v>432</v>
      </c>
    </row>
    <row r="20" spans="1:12" x14ac:dyDescent="0.25">
      <c r="A20" t="s">
        <v>18</v>
      </c>
      <c r="B20" t="s">
        <v>226</v>
      </c>
      <c r="C20">
        <v>38</v>
      </c>
      <c r="D20">
        <v>7.2</v>
      </c>
      <c r="E20" s="1">
        <v>75.404350000000008</v>
      </c>
      <c r="F20">
        <v>16</v>
      </c>
      <c r="G20">
        <v>96.2</v>
      </c>
      <c r="H20" s="1">
        <f t="shared" si="0"/>
        <v>40.083333333333336</v>
      </c>
      <c r="I20" s="1">
        <f t="shared" si="1"/>
        <v>232.80435</v>
      </c>
      <c r="J20" t="s">
        <v>440</v>
      </c>
      <c r="K20" t="s">
        <v>427</v>
      </c>
    </row>
    <row r="21" spans="1:12" x14ac:dyDescent="0.25">
      <c r="A21" t="s">
        <v>19</v>
      </c>
      <c r="B21" t="s">
        <v>227</v>
      </c>
      <c r="C21">
        <v>66</v>
      </c>
      <c r="D21">
        <v>93.4</v>
      </c>
      <c r="E21" s="1">
        <v>210.67195000000001</v>
      </c>
      <c r="F21">
        <v>40</v>
      </c>
      <c r="G21">
        <v>201.6</v>
      </c>
      <c r="H21" s="1">
        <f t="shared" si="0"/>
        <v>84</v>
      </c>
      <c r="I21" s="1">
        <f t="shared" si="1"/>
        <v>611.67195000000004</v>
      </c>
      <c r="K21" t="s">
        <v>428</v>
      </c>
    </row>
    <row r="22" spans="1:12" x14ac:dyDescent="0.25">
      <c r="A22" t="s">
        <v>20</v>
      </c>
      <c r="B22" t="s">
        <v>228</v>
      </c>
      <c r="C22">
        <v>56</v>
      </c>
      <c r="D22">
        <v>68.5</v>
      </c>
      <c r="E22" s="1">
        <v>112.72300000000001</v>
      </c>
      <c r="F22">
        <v>38</v>
      </c>
      <c r="G22">
        <v>160.5</v>
      </c>
      <c r="H22" s="1">
        <f t="shared" si="0"/>
        <v>66.875</v>
      </c>
      <c r="I22" s="1">
        <f t="shared" si="1"/>
        <v>435.72300000000001</v>
      </c>
      <c r="J22" t="s">
        <v>440</v>
      </c>
      <c r="K22" t="s">
        <v>432</v>
      </c>
    </row>
    <row r="23" spans="1:12" x14ac:dyDescent="0.25">
      <c r="A23" t="s">
        <v>21</v>
      </c>
      <c r="B23" t="s">
        <v>229</v>
      </c>
      <c r="C23">
        <v>52</v>
      </c>
      <c r="D23">
        <v>73.900000000000006</v>
      </c>
      <c r="E23" s="1">
        <v>113.25659999999998</v>
      </c>
      <c r="F23">
        <v>2</v>
      </c>
      <c r="G23">
        <v>159.5</v>
      </c>
      <c r="H23" s="1">
        <f t="shared" si="0"/>
        <v>66.458333333333329</v>
      </c>
      <c r="I23" s="1">
        <f t="shared" si="1"/>
        <v>400.65659999999997</v>
      </c>
      <c r="K23" t="s">
        <v>430</v>
      </c>
    </row>
    <row r="24" spans="1:12" x14ac:dyDescent="0.25">
      <c r="A24" t="s">
        <v>22</v>
      </c>
      <c r="B24" t="s">
        <v>230</v>
      </c>
      <c r="C24">
        <v>60</v>
      </c>
      <c r="D24">
        <v>62.4</v>
      </c>
      <c r="E24" s="1">
        <v>101.15055</v>
      </c>
      <c r="F24">
        <v>0</v>
      </c>
      <c r="G24">
        <v>148</v>
      </c>
      <c r="H24" s="1">
        <f t="shared" si="0"/>
        <v>61.666666666666664</v>
      </c>
      <c r="I24" s="1">
        <f t="shared" si="1"/>
        <v>371.55054999999999</v>
      </c>
      <c r="K24" t="s">
        <v>426</v>
      </c>
    </row>
    <row r="25" spans="1:12" x14ac:dyDescent="0.25">
      <c r="A25" t="s">
        <v>23</v>
      </c>
      <c r="B25" t="s">
        <v>231</v>
      </c>
      <c r="C25">
        <v>64</v>
      </c>
      <c r="D25">
        <v>74.599999999999994</v>
      </c>
      <c r="E25" s="1">
        <v>205.83620000000002</v>
      </c>
      <c r="F25">
        <v>40</v>
      </c>
      <c r="G25">
        <v>156.69999999999999</v>
      </c>
      <c r="H25" s="1">
        <f t="shared" si="0"/>
        <v>65.291666666666657</v>
      </c>
      <c r="I25" s="1">
        <f t="shared" si="1"/>
        <v>541.13619999999992</v>
      </c>
      <c r="K25" t="s">
        <v>438</v>
      </c>
    </row>
    <row r="26" spans="1:12" x14ac:dyDescent="0.25">
      <c r="A26" t="s">
        <v>24</v>
      </c>
      <c r="B26" t="s">
        <v>232</v>
      </c>
      <c r="C26">
        <v>51</v>
      </c>
      <c r="D26">
        <v>33.299999999999997</v>
      </c>
      <c r="E26" s="1">
        <v>146.87339999999998</v>
      </c>
      <c r="F26">
        <v>26</v>
      </c>
      <c r="G26">
        <v>102.5</v>
      </c>
      <c r="H26" s="1">
        <f t="shared" si="0"/>
        <v>42.708333333333336</v>
      </c>
      <c r="I26" s="1">
        <f t="shared" si="1"/>
        <v>359.67339999999996</v>
      </c>
      <c r="K26" t="s">
        <v>426</v>
      </c>
    </row>
    <row r="27" spans="1:12" x14ac:dyDescent="0.25">
      <c r="A27" t="s">
        <v>25</v>
      </c>
      <c r="B27" t="s">
        <v>233</v>
      </c>
      <c r="C27">
        <v>49</v>
      </c>
      <c r="D27">
        <v>50.9</v>
      </c>
      <c r="E27" s="1">
        <v>142.23774999999998</v>
      </c>
      <c r="F27">
        <v>36</v>
      </c>
      <c r="G27">
        <v>82.2</v>
      </c>
      <c r="H27" s="1">
        <f t="shared" si="0"/>
        <v>34.25</v>
      </c>
      <c r="I27" s="1">
        <f t="shared" si="1"/>
        <v>360.33774999999997</v>
      </c>
      <c r="K27" t="s">
        <v>426</v>
      </c>
    </row>
    <row r="28" spans="1:12" x14ac:dyDescent="0.25">
      <c r="A28" t="s">
        <v>26</v>
      </c>
      <c r="B28" t="s">
        <v>234</v>
      </c>
      <c r="C28">
        <v>43</v>
      </c>
      <c r="D28">
        <v>50.9</v>
      </c>
      <c r="E28" s="1">
        <v>186.96010000000004</v>
      </c>
      <c r="F28">
        <v>40</v>
      </c>
      <c r="G28">
        <v>144.1</v>
      </c>
      <c r="H28" s="1">
        <f t="shared" si="0"/>
        <v>60.041666666666664</v>
      </c>
      <c r="I28" s="1">
        <f t="shared" si="1"/>
        <v>464.96010000000001</v>
      </c>
      <c r="K28" t="s">
        <v>432</v>
      </c>
    </row>
    <row r="29" spans="1:12" x14ac:dyDescent="0.25">
      <c r="A29" t="s">
        <v>27</v>
      </c>
      <c r="B29" t="s">
        <v>235</v>
      </c>
      <c r="C29">
        <v>68</v>
      </c>
      <c r="D29">
        <v>83.1</v>
      </c>
      <c r="E29" s="1">
        <v>216.17470000000003</v>
      </c>
      <c r="F29">
        <v>22</v>
      </c>
      <c r="G29">
        <v>160.5</v>
      </c>
      <c r="H29" s="1">
        <f t="shared" si="0"/>
        <v>66.875</v>
      </c>
      <c r="I29" s="1">
        <f t="shared" si="1"/>
        <v>549.77470000000005</v>
      </c>
      <c r="J29" t="s">
        <v>439</v>
      </c>
      <c r="K29" t="s">
        <v>438</v>
      </c>
    </row>
    <row r="30" spans="1:12" x14ac:dyDescent="0.25">
      <c r="A30" t="s">
        <v>28</v>
      </c>
      <c r="B30" t="s">
        <v>236</v>
      </c>
      <c r="C30">
        <v>46</v>
      </c>
      <c r="D30">
        <v>67.400000000000006</v>
      </c>
      <c r="E30" s="1">
        <v>144.60559999999995</v>
      </c>
      <c r="F30">
        <v>40</v>
      </c>
      <c r="G30">
        <v>89.8</v>
      </c>
      <c r="H30" s="1">
        <f t="shared" si="0"/>
        <v>37.416666666666664</v>
      </c>
      <c r="I30" s="1">
        <f t="shared" si="1"/>
        <v>387.80559999999997</v>
      </c>
      <c r="K30" t="s">
        <v>426</v>
      </c>
    </row>
    <row r="31" spans="1:12" x14ac:dyDescent="0.25">
      <c r="A31" t="s">
        <v>29</v>
      </c>
      <c r="B31" t="s">
        <v>237</v>
      </c>
      <c r="C31">
        <v>34</v>
      </c>
      <c r="D31">
        <v>43.7</v>
      </c>
      <c r="E31" s="1">
        <v>145.63945000000001</v>
      </c>
      <c r="F31">
        <v>40</v>
      </c>
      <c r="G31">
        <v>145.1</v>
      </c>
      <c r="H31" s="1">
        <f t="shared" si="0"/>
        <v>60.458333333333336</v>
      </c>
      <c r="I31" s="1">
        <f t="shared" si="1"/>
        <v>408.43944999999997</v>
      </c>
      <c r="K31" t="s">
        <v>430</v>
      </c>
    </row>
    <row r="32" spans="1:12" x14ac:dyDescent="0.25">
      <c r="A32" t="s">
        <v>30</v>
      </c>
      <c r="B32" t="s">
        <v>238</v>
      </c>
      <c r="C32">
        <v>55</v>
      </c>
      <c r="D32">
        <v>66.7</v>
      </c>
      <c r="E32" s="1">
        <v>149.27460000000002</v>
      </c>
      <c r="F32">
        <v>34</v>
      </c>
      <c r="G32">
        <v>142.1</v>
      </c>
      <c r="H32" s="1">
        <f t="shared" si="0"/>
        <v>59.208333333333336</v>
      </c>
      <c r="I32" s="1">
        <f t="shared" si="1"/>
        <v>447.07460000000003</v>
      </c>
      <c r="K32" t="s">
        <v>432</v>
      </c>
    </row>
    <row r="33" spans="1:12" x14ac:dyDescent="0.25">
      <c r="A33" t="s">
        <v>31</v>
      </c>
      <c r="B33" t="s">
        <v>239</v>
      </c>
      <c r="C33">
        <v>77</v>
      </c>
      <c r="D33">
        <v>76.400000000000006</v>
      </c>
      <c r="E33" s="1">
        <v>221.51070000000001</v>
      </c>
      <c r="F33">
        <v>40</v>
      </c>
      <c r="G33">
        <v>218.7</v>
      </c>
      <c r="H33" s="1">
        <f t="shared" si="0"/>
        <v>91.125</v>
      </c>
      <c r="I33" s="1">
        <f t="shared" si="1"/>
        <v>633.61069999999995</v>
      </c>
      <c r="K33" t="s">
        <v>428</v>
      </c>
    </row>
    <row r="34" spans="1:12" x14ac:dyDescent="0.25">
      <c r="A34" t="s">
        <v>32</v>
      </c>
      <c r="B34" t="s">
        <v>240</v>
      </c>
      <c r="C34">
        <v>67</v>
      </c>
      <c r="D34">
        <v>77.099999999999994</v>
      </c>
      <c r="E34" s="1">
        <v>187.29359999999997</v>
      </c>
      <c r="F34">
        <v>40</v>
      </c>
      <c r="G34">
        <v>201.6</v>
      </c>
      <c r="H34" s="1">
        <f t="shared" si="0"/>
        <v>84</v>
      </c>
      <c r="I34" s="1">
        <f t="shared" si="1"/>
        <v>572.99360000000001</v>
      </c>
      <c r="K34" t="s">
        <v>435</v>
      </c>
    </row>
    <row r="35" spans="1:12" x14ac:dyDescent="0.25">
      <c r="A35" t="s">
        <v>33</v>
      </c>
      <c r="B35" t="s">
        <v>241</v>
      </c>
      <c r="C35">
        <v>58</v>
      </c>
      <c r="D35">
        <v>79.5</v>
      </c>
      <c r="E35" s="1">
        <v>209.33794999999998</v>
      </c>
      <c r="F35">
        <v>40</v>
      </c>
      <c r="G35">
        <v>196.3</v>
      </c>
      <c r="H35" s="1">
        <f t="shared" si="0"/>
        <v>81.791666666666671</v>
      </c>
      <c r="I35" s="1">
        <f t="shared" si="1"/>
        <v>583.13795000000005</v>
      </c>
      <c r="K35" t="s">
        <v>435</v>
      </c>
    </row>
    <row r="36" spans="1:12" x14ac:dyDescent="0.25">
      <c r="A36" t="s">
        <v>34</v>
      </c>
      <c r="B36" t="s">
        <v>242</v>
      </c>
      <c r="C36">
        <v>43</v>
      </c>
      <c r="D36">
        <v>50.4</v>
      </c>
      <c r="E36" s="1">
        <v>140.70364999999998</v>
      </c>
      <c r="F36">
        <v>40</v>
      </c>
      <c r="G36">
        <v>171.8</v>
      </c>
      <c r="H36" s="1">
        <f t="shared" si="0"/>
        <v>71.583333333333329</v>
      </c>
      <c r="I36" s="1">
        <f t="shared" si="1"/>
        <v>445.90365000000003</v>
      </c>
      <c r="J36" t="s">
        <v>460</v>
      </c>
      <c r="K36" t="s">
        <v>459</v>
      </c>
    </row>
    <row r="37" spans="1:12" x14ac:dyDescent="0.25">
      <c r="A37" t="s">
        <v>35</v>
      </c>
      <c r="B37" t="s">
        <v>243</v>
      </c>
      <c r="C37">
        <v>62</v>
      </c>
      <c r="D37">
        <v>56.4</v>
      </c>
      <c r="E37" s="1">
        <v>165.98295000000005</v>
      </c>
      <c r="F37">
        <v>40</v>
      </c>
      <c r="G37">
        <v>192.7</v>
      </c>
      <c r="H37" s="1">
        <f t="shared" si="0"/>
        <v>80.291666666666671</v>
      </c>
      <c r="I37" s="1">
        <f t="shared" si="1"/>
        <v>517.08294999999998</v>
      </c>
      <c r="J37">
        <f>C37+D37*7/12+E37+F37+G37*41/36</f>
        <v>520.3468388888889</v>
      </c>
      <c r="K37" t="s">
        <v>438</v>
      </c>
    </row>
    <row r="38" spans="1:12" x14ac:dyDescent="0.25">
      <c r="A38" t="s">
        <v>36</v>
      </c>
      <c r="B38" t="s">
        <v>244</v>
      </c>
      <c r="C38">
        <v>58</v>
      </c>
      <c r="D38">
        <v>47.9</v>
      </c>
      <c r="E38" s="1">
        <v>113.7235</v>
      </c>
      <c r="F38">
        <v>38</v>
      </c>
      <c r="G38">
        <v>214.5</v>
      </c>
      <c r="H38" s="1">
        <f t="shared" si="0"/>
        <v>89.375</v>
      </c>
      <c r="I38" s="1">
        <f t="shared" si="1"/>
        <v>472.12350000000004</v>
      </c>
      <c r="J38" t="s">
        <v>434</v>
      </c>
      <c r="K38" t="s">
        <v>429</v>
      </c>
    </row>
    <row r="39" spans="1:12" x14ac:dyDescent="0.25">
      <c r="A39" t="s">
        <v>37</v>
      </c>
      <c r="B39" t="s">
        <v>245</v>
      </c>
      <c r="C39">
        <v>16</v>
      </c>
      <c r="D39">
        <v>0</v>
      </c>
      <c r="E39" s="1">
        <v>30.148400000000006</v>
      </c>
      <c r="F39">
        <v>10</v>
      </c>
      <c r="G39">
        <v>0</v>
      </c>
      <c r="H39" s="1">
        <f t="shared" si="0"/>
        <v>0</v>
      </c>
      <c r="I39" s="1">
        <f t="shared" si="1"/>
        <v>56.148400000000009</v>
      </c>
      <c r="K39" t="s">
        <v>441</v>
      </c>
    </row>
    <row r="40" spans="1:12" x14ac:dyDescent="0.25">
      <c r="A40" t="s">
        <v>38</v>
      </c>
      <c r="B40" t="s">
        <v>246</v>
      </c>
      <c r="C40">
        <v>51</v>
      </c>
      <c r="D40">
        <v>56.4</v>
      </c>
      <c r="E40" s="1">
        <v>147.34029999999998</v>
      </c>
      <c r="F40">
        <v>40</v>
      </c>
      <c r="G40">
        <v>139.19999999999999</v>
      </c>
      <c r="H40" s="1">
        <f t="shared" si="0"/>
        <v>57.999999999999993</v>
      </c>
      <c r="I40" s="1">
        <f t="shared" si="1"/>
        <v>433.94029999999998</v>
      </c>
      <c r="J40">
        <f>C40+D40*17/12+E40+F40+G40*31/36</f>
        <v>438.10696666666661</v>
      </c>
      <c r="K40" t="s">
        <v>430</v>
      </c>
    </row>
    <row r="41" spans="1:12" x14ac:dyDescent="0.25">
      <c r="A41" t="s">
        <v>39</v>
      </c>
      <c r="B41" t="s">
        <v>247</v>
      </c>
      <c r="C41">
        <v>66</v>
      </c>
      <c r="D41">
        <v>81.3</v>
      </c>
      <c r="E41" s="1">
        <v>209.43799999999996</v>
      </c>
      <c r="F41">
        <v>40</v>
      </c>
      <c r="G41">
        <v>193.6</v>
      </c>
      <c r="H41" s="1">
        <f t="shared" si="0"/>
        <v>80.666666666666671</v>
      </c>
      <c r="I41" s="1">
        <f t="shared" si="1"/>
        <v>590.33799999999997</v>
      </c>
      <c r="J41">
        <f>C41+D41*17/12+E41+F41+G41*31/36</f>
        <v>597.32411111111105</v>
      </c>
      <c r="K41" t="s">
        <v>437</v>
      </c>
      <c r="L41" t="s">
        <v>434</v>
      </c>
    </row>
    <row r="42" spans="1:12" x14ac:dyDescent="0.25">
      <c r="A42" t="s">
        <v>40</v>
      </c>
      <c r="B42" t="s">
        <v>248</v>
      </c>
      <c r="C42">
        <v>48</v>
      </c>
      <c r="D42">
        <v>68.599999999999994</v>
      </c>
      <c r="E42" s="1">
        <v>127.83055000000002</v>
      </c>
      <c r="F42">
        <v>30</v>
      </c>
      <c r="G42">
        <v>139.19999999999999</v>
      </c>
      <c r="H42" s="1">
        <f t="shared" si="0"/>
        <v>57.999999999999993</v>
      </c>
      <c r="I42" s="1">
        <f t="shared" si="1"/>
        <v>413.63055000000003</v>
      </c>
      <c r="K42" t="s">
        <v>430</v>
      </c>
    </row>
    <row r="43" spans="1:12" x14ac:dyDescent="0.25">
      <c r="A43" t="s">
        <v>41</v>
      </c>
      <c r="B43" t="s">
        <v>249</v>
      </c>
      <c r="C43">
        <v>59</v>
      </c>
      <c r="D43">
        <v>70.400000000000006</v>
      </c>
      <c r="E43" s="1">
        <v>119.22625000000001</v>
      </c>
      <c r="F43">
        <v>30</v>
      </c>
      <c r="G43">
        <v>126.2</v>
      </c>
      <c r="H43" s="1">
        <f t="shared" si="0"/>
        <v>52.583333333333336</v>
      </c>
      <c r="I43" s="1">
        <f t="shared" si="1"/>
        <v>404.82625000000002</v>
      </c>
      <c r="K43" t="s">
        <v>430</v>
      </c>
    </row>
    <row r="44" spans="1:12" x14ac:dyDescent="0.25">
      <c r="A44" t="s">
        <v>42</v>
      </c>
      <c r="B44" t="s">
        <v>250</v>
      </c>
      <c r="C44">
        <v>51</v>
      </c>
      <c r="D44">
        <v>52.8</v>
      </c>
      <c r="E44" s="1">
        <v>112.18940000000001</v>
      </c>
      <c r="F44">
        <v>40</v>
      </c>
      <c r="G44">
        <v>105.6</v>
      </c>
      <c r="H44" s="1">
        <f t="shared" si="0"/>
        <v>44</v>
      </c>
      <c r="I44" s="1">
        <f t="shared" si="1"/>
        <v>361.58939999999996</v>
      </c>
      <c r="K44" t="s">
        <v>426</v>
      </c>
    </row>
    <row r="45" spans="1:12" x14ac:dyDescent="0.25">
      <c r="A45" t="s">
        <v>43</v>
      </c>
      <c r="B45" t="s">
        <v>251</v>
      </c>
      <c r="C45">
        <v>37</v>
      </c>
      <c r="D45">
        <v>41.9</v>
      </c>
      <c r="E45" s="1">
        <v>65.366</v>
      </c>
      <c r="F45">
        <v>26</v>
      </c>
      <c r="G45">
        <v>112.9</v>
      </c>
      <c r="H45" s="1">
        <f t="shared" si="0"/>
        <v>47.041666666666664</v>
      </c>
      <c r="I45" s="1">
        <f t="shared" si="1"/>
        <v>283.16600000000005</v>
      </c>
      <c r="K45" t="s">
        <v>431</v>
      </c>
    </row>
    <row r="46" spans="1:12" x14ac:dyDescent="0.25">
      <c r="A46" t="s">
        <v>44</v>
      </c>
      <c r="B46" t="s">
        <v>252</v>
      </c>
      <c r="C46">
        <v>0</v>
      </c>
      <c r="D46">
        <v>0</v>
      </c>
      <c r="E46" s="1">
        <v>0</v>
      </c>
      <c r="F46">
        <v>10</v>
      </c>
      <c r="G46">
        <v>0</v>
      </c>
      <c r="H46" s="1">
        <f t="shared" si="0"/>
        <v>0</v>
      </c>
      <c r="I46" s="1">
        <f t="shared" si="1"/>
        <v>10</v>
      </c>
    </row>
    <row r="47" spans="1:12" x14ac:dyDescent="0.25">
      <c r="A47" t="s">
        <v>45</v>
      </c>
      <c r="B47" t="s">
        <v>253</v>
      </c>
      <c r="C47">
        <v>69</v>
      </c>
      <c r="D47">
        <v>55.8</v>
      </c>
      <c r="E47" s="1">
        <v>187.49369999999999</v>
      </c>
      <c r="F47">
        <v>40</v>
      </c>
      <c r="G47">
        <v>118</v>
      </c>
      <c r="H47" s="1">
        <f t="shared" si="0"/>
        <v>49.166666666666664</v>
      </c>
      <c r="I47" s="1">
        <f t="shared" si="1"/>
        <v>470.2937</v>
      </c>
      <c r="J47">
        <f>C47*17/12+D47+E47+F47+G47*31/36</f>
        <v>482.65481111111114</v>
      </c>
      <c r="K47" t="s">
        <v>429</v>
      </c>
    </row>
    <row r="48" spans="1:12" x14ac:dyDescent="0.25">
      <c r="A48" t="s">
        <v>46</v>
      </c>
      <c r="B48" t="s">
        <v>254</v>
      </c>
      <c r="C48">
        <v>58</v>
      </c>
      <c r="D48">
        <v>57</v>
      </c>
      <c r="E48" s="1">
        <v>180.72364999999999</v>
      </c>
      <c r="F48">
        <v>40</v>
      </c>
      <c r="G48">
        <v>169.9</v>
      </c>
      <c r="H48" s="1">
        <f t="shared" si="0"/>
        <v>70.791666666666671</v>
      </c>
      <c r="I48" s="1">
        <f t="shared" si="1"/>
        <v>505.62365</v>
      </c>
      <c r="K48" t="s">
        <v>438</v>
      </c>
    </row>
    <row r="49" spans="1:12" x14ac:dyDescent="0.25">
      <c r="A49" t="s">
        <v>47</v>
      </c>
      <c r="B49" t="s">
        <v>255</v>
      </c>
      <c r="C49">
        <v>59</v>
      </c>
      <c r="D49">
        <v>53.9</v>
      </c>
      <c r="E49" s="1">
        <v>164.91575</v>
      </c>
      <c r="F49">
        <v>40</v>
      </c>
      <c r="G49">
        <v>160.5</v>
      </c>
      <c r="H49" s="1">
        <f t="shared" si="0"/>
        <v>66.875</v>
      </c>
      <c r="I49" s="1">
        <f t="shared" si="1"/>
        <v>478.31574999999998</v>
      </c>
      <c r="J49" t="s">
        <v>440</v>
      </c>
      <c r="K49" t="s">
        <v>429</v>
      </c>
    </row>
    <row r="50" spans="1:12" x14ac:dyDescent="0.25">
      <c r="A50" t="s">
        <v>48</v>
      </c>
      <c r="B50" t="s">
        <v>256</v>
      </c>
      <c r="C50">
        <v>38</v>
      </c>
      <c r="D50">
        <v>51</v>
      </c>
      <c r="E50" s="1">
        <v>25.546100000000003</v>
      </c>
      <c r="F50">
        <v>18</v>
      </c>
      <c r="G50">
        <v>104.6</v>
      </c>
      <c r="H50" s="1">
        <f t="shared" si="0"/>
        <v>43.583333333333336</v>
      </c>
      <c r="I50" s="1">
        <f t="shared" si="1"/>
        <v>237.14609999999999</v>
      </c>
      <c r="J50" t="s">
        <v>440</v>
      </c>
      <c r="K50" t="s">
        <v>427</v>
      </c>
    </row>
    <row r="51" spans="1:12" x14ac:dyDescent="0.25">
      <c r="A51" t="s">
        <v>49</v>
      </c>
      <c r="B51" t="s">
        <v>257</v>
      </c>
      <c r="C51">
        <v>50</v>
      </c>
      <c r="D51">
        <v>48.6</v>
      </c>
      <c r="E51" s="1">
        <v>85.209249999999997</v>
      </c>
      <c r="F51">
        <v>40</v>
      </c>
      <c r="G51">
        <v>158.6</v>
      </c>
      <c r="H51" s="1">
        <f t="shared" si="0"/>
        <v>66.083333333333329</v>
      </c>
      <c r="I51" s="1">
        <f t="shared" si="1"/>
        <v>382.40924999999999</v>
      </c>
      <c r="K51" t="s">
        <v>426</v>
      </c>
    </row>
    <row r="52" spans="1:12" x14ac:dyDescent="0.25">
      <c r="A52" t="s">
        <v>50</v>
      </c>
      <c r="B52" t="s">
        <v>258</v>
      </c>
      <c r="C52">
        <v>64</v>
      </c>
      <c r="D52">
        <v>78.8</v>
      </c>
      <c r="E52" s="1">
        <v>159.94660000000002</v>
      </c>
      <c r="F52">
        <v>32</v>
      </c>
      <c r="G52">
        <v>148</v>
      </c>
      <c r="H52" s="1">
        <f t="shared" si="0"/>
        <v>61.666666666666664</v>
      </c>
      <c r="I52" s="1">
        <f t="shared" si="1"/>
        <v>482.74660000000006</v>
      </c>
      <c r="K52" t="s">
        <v>429</v>
      </c>
    </row>
    <row r="53" spans="1:12" x14ac:dyDescent="0.25">
      <c r="A53" t="s">
        <v>51</v>
      </c>
      <c r="B53" t="s">
        <v>259</v>
      </c>
      <c r="C53">
        <v>27</v>
      </c>
      <c r="D53">
        <v>0</v>
      </c>
      <c r="E53" s="1">
        <v>14.307149999999998</v>
      </c>
      <c r="F53">
        <v>8</v>
      </c>
      <c r="G53">
        <v>0</v>
      </c>
      <c r="H53" s="1">
        <f t="shared" si="0"/>
        <v>0</v>
      </c>
      <c r="I53" s="1">
        <f t="shared" si="1"/>
        <v>49.30715</v>
      </c>
      <c r="K53" t="s">
        <v>441</v>
      </c>
    </row>
    <row r="54" spans="1:12" x14ac:dyDescent="0.25">
      <c r="A54" t="s">
        <v>52</v>
      </c>
      <c r="B54" t="s">
        <v>260</v>
      </c>
      <c r="C54">
        <v>59</v>
      </c>
      <c r="D54">
        <v>66.099999999999994</v>
      </c>
      <c r="E54" s="1">
        <v>183.02479999999994</v>
      </c>
      <c r="F54">
        <v>40</v>
      </c>
      <c r="G54">
        <v>146</v>
      </c>
      <c r="H54" s="1">
        <f t="shared" si="0"/>
        <v>60.833333333333336</v>
      </c>
      <c r="I54" s="1">
        <f t="shared" si="1"/>
        <v>494.12479999999994</v>
      </c>
      <c r="K54" t="s">
        <v>429</v>
      </c>
    </row>
    <row r="55" spans="1:12" x14ac:dyDescent="0.25">
      <c r="A55" t="s">
        <v>53</v>
      </c>
      <c r="B55" t="s">
        <v>261</v>
      </c>
      <c r="C55">
        <v>64</v>
      </c>
      <c r="D55">
        <v>68.900000000000006</v>
      </c>
      <c r="E55" s="1">
        <v>186.99344999999997</v>
      </c>
      <c r="F55">
        <v>38</v>
      </c>
      <c r="G55">
        <v>198</v>
      </c>
      <c r="H55" s="1">
        <f t="shared" si="0"/>
        <v>82.5</v>
      </c>
      <c r="I55" s="1">
        <f t="shared" si="1"/>
        <v>555.89345000000003</v>
      </c>
      <c r="J55">
        <f>C55*7/12+D55*17/12+E55+F55+G55</f>
        <v>557.93511666666666</v>
      </c>
      <c r="K55" t="s">
        <v>437</v>
      </c>
      <c r="L55" t="s">
        <v>442</v>
      </c>
    </row>
    <row r="56" spans="1:12" x14ac:dyDescent="0.25">
      <c r="A56" t="s">
        <v>54</v>
      </c>
      <c r="B56" t="s">
        <v>262</v>
      </c>
      <c r="C56">
        <v>29</v>
      </c>
      <c r="D56">
        <v>66.7</v>
      </c>
      <c r="E56" s="1">
        <v>84.809049999999999</v>
      </c>
      <c r="F56">
        <v>28</v>
      </c>
      <c r="G56">
        <v>133.19999999999999</v>
      </c>
      <c r="H56" s="1">
        <f t="shared" si="0"/>
        <v>55.499999999999993</v>
      </c>
      <c r="I56" s="1">
        <f t="shared" si="1"/>
        <v>341.70904999999999</v>
      </c>
      <c r="J56">
        <f>C56*7/12+D56*17/12+E56+F56+G56</f>
        <v>357.41738333333331</v>
      </c>
      <c r="K56" t="s">
        <v>433</v>
      </c>
      <c r="L56" t="s">
        <v>443</v>
      </c>
    </row>
    <row r="57" spans="1:12" x14ac:dyDescent="0.25">
      <c r="A57" t="s">
        <v>55</v>
      </c>
      <c r="B57" t="s">
        <v>263</v>
      </c>
      <c r="C57">
        <v>62</v>
      </c>
      <c r="D57">
        <v>48.5</v>
      </c>
      <c r="E57" s="1">
        <v>148.60759999999999</v>
      </c>
      <c r="F57">
        <v>40</v>
      </c>
      <c r="G57">
        <v>118</v>
      </c>
      <c r="H57" s="1">
        <f t="shared" si="0"/>
        <v>49.166666666666664</v>
      </c>
      <c r="I57" s="1">
        <f t="shared" si="1"/>
        <v>417.10759999999999</v>
      </c>
      <c r="K57" t="s">
        <v>430</v>
      </c>
    </row>
    <row r="58" spans="1:12" x14ac:dyDescent="0.25">
      <c r="A58" t="s">
        <v>56</v>
      </c>
      <c r="B58" t="s">
        <v>264</v>
      </c>
      <c r="C58">
        <v>49</v>
      </c>
      <c r="D58">
        <v>72.8</v>
      </c>
      <c r="E58" s="1">
        <v>199.8999</v>
      </c>
      <c r="F58">
        <v>40</v>
      </c>
      <c r="G58">
        <v>151.9</v>
      </c>
      <c r="H58" s="1">
        <f t="shared" si="0"/>
        <v>63.291666666666664</v>
      </c>
      <c r="I58" s="1">
        <f t="shared" si="1"/>
        <v>513.59990000000005</v>
      </c>
      <c r="J58">
        <f>C58*7/12+D58*17/12+E58+F58+G58</f>
        <v>523.51656666666668</v>
      </c>
      <c r="K58" t="s">
        <v>438</v>
      </c>
    </row>
    <row r="59" spans="1:12" x14ac:dyDescent="0.25">
      <c r="A59" t="s">
        <v>57</v>
      </c>
      <c r="B59" t="s">
        <v>265</v>
      </c>
      <c r="C59">
        <v>72</v>
      </c>
      <c r="D59">
        <v>64.3</v>
      </c>
      <c r="E59" s="1">
        <v>99.316300000000012</v>
      </c>
      <c r="F59">
        <v>14</v>
      </c>
      <c r="G59">
        <v>127.2</v>
      </c>
      <c r="H59" s="1">
        <f t="shared" si="0"/>
        <v>53</v>
      </c>
      <c r="I59" s="1">
        <f t="shared" si="1"/>
        <v>376.81630000000001</v>
      </c>
      <c r="K59" t="s">
        <v>426</v>
      </c>
    </row>
    <row r="60" spans="1:12" x14ac:dyDescent="0.25">
      <c r="A60" t="s">
        <v>58</v>
      </c>
      <c r="B60" t="s">
        <v>266</v>
      </c>
      <c r="C60">
        <v>69</v>
      </c>
      <c r="D60">
        <v>45.4</v>
      </c>
      <c r="E60" s="1">
        <v>137.86890000000002</v>
      </c>
      <c r="F60">
        <v>40</v>
      </c>
      <c r="G60">
        <v>158</v>
      </c>
      <c r="H60" s="1">
        <f t="shared" si="0"/>
        <v>65.833333333333329</v>
      </c>
      <c r="I60" s="1">
        <f t="shared" si="1"/>
        <v>450.26890000000003</v>
      </c>
      <c r="K60" t="s">
        <v>432</v>
      </c>
      <c r="L60" t="s">
        <v>458</v>
      </c>
    </row>
    <row r="61" spans="1:12" x14ac:dyDescent="0.25">
      <c r="A61" t="s">
        <v>59</v>
      </c>
      <c r="B61" t="s">
        <v>267</v>
      </c>
      <c r="C61">
        <v>64</v>
      </c>
      <c r="D61">
        <v>66.7</v>
      </c>
      <c r="E61" s="1">
        <v>152.87639999999996</v>
      </c>
      <c r="F61">
        <v>40</v>
      </c>
      <c r="G61">
        <v>140.1</v>
      </c>
      <c r="H61" s="1">
        <f t="shared" si="0"/>
        <v>58.375</v>
      </c>
      <c r="I61" s="1">
        <f t="shared" si="1"/>
        <v>463.67639999999994</v>
      </c>
      <c r="K61" t="s">
        <v>432</v>
      </c>
    </row>
    <row r="62" spans="1:12" x14ac:dyDescent="0.25">
      <c r="A62" t="s">
        <v>60</v>
      </c>
      <c r="B62" t="s">
        <v>268</v>
      </c>
      <c r="C62">
        <v>53</v>
      </c>
      <c r="D62">
        <v>49.7</v>
      </c>
      <c r="E62" s="1">
        <v>168.31745000000001</v>
      </c>
      <c r="F62">
        <v>40</v>
      </c>
      <c r="G62">
        <v>175.5</v>
      </c>
      <c r="H62" s="1">
        <f t="shared" si="0"/>
        <v>73.125</v>
      </c>
      <c r="I62" s="1">
        <f t="shared" si="1"/>
        <v>486.51745</v>
      </c>
      <c r="K62" t="s">
        <v>429</v>
      </c>
    </row>
    <row r="63" spans="1:12" x14ac:dyDescent="0.25">
      <c r="A63" t="s">
        <v>61</v>
      </c>
      <c r="B63" t="s">
        <v>269</v>
      </c>
      <c r="C63">
        <v>59</v>
      </c>
      <c r="D63">
        <v>71</v>
      </c>
      <c r="E63" s="1">
        <v>147.34029999999998</v>
      </c>
      <c r="F63">
        <v>40</v>
      </c>
      <c r="G63">
        <v>164.3</v>
      </c>
      <c r="H63" s="1">
        <f t="shared" si="0"/>
        <v>68.458333333333329</v>
      </c>
      <c r="I63" s="1">
        <f t="shared" si="1"/>
        <v>481.64029999999997</v>
      </c>
      <c r="K63" t="s">
        <v>429</v>
      </c>
    </row>
    <row r="64" spans="1:12" x14ac:dyDescent="0.25">
      <c r="A64" t="s">
        <v>62</v>
      </c>
      <c r="B64" t="s">
        <v>270</v>
      </c>
      <c r="C64">
        <v>39</v>
      </c>
      <c r="D64">
        <v>37.6</v>
      </c>
      <c r="E64" s="1">
        <v>65.932949999999991</v>
      </c>
      <c r="F64">
        <v>40</v>
      </c>
      <c r="G64">
        <v>80.099999999999994</v>
      </c>
      <c r="H64" s="1">
        <f t="shared" si="0"/>
        <v>33.374999999999993</v>
      </c>
      <c r="I64" s="1">
        <f t="shared" si="1"/>
        <v>262.63294999999994</v>
      </c>
      <c r="K64" t="s">
        <v>427</v>
      </c>
    </row>
    <row r="65" spans="1:12" x14ac:dyDescent="0.25">
      <c r="A65" t="s">
        <v>63</v>
      </c>
      <c r="B65" t="s">
        <v>271</v>
      </c>
      <c r="C65">
        <v>68</v>
      </c>
      <c r="D65">
        <v>61.9</v>
      </c>
      <c r="E65" s="1">
        <v>218.9761</v>
      </c>
      <c r="F65">
        <v>40</v>
      </c>
      <c r="G65">
        <v>184.6</v>
      </c>
      <c r="H65" s="1">
        <f t="shared" si="0"/>
        <v>76.916666666666671</v>
      </c>
      <c r="I65" s="1">
        <f t="shared" si="1"/>
        <v>573.47609999999997</v>
      </c>
      <c r="K65" t="s">
        <v>435</v>
      </c>
    </row>
    <row r="66" spans="1:12" x14ac:dyDescent="0.25">
      <c r="A66" t="s">
        <v>64</v>
      </c>
      <c r="B66" t="s">
        <v>272</v>
      </c>
      <c r="C66">
        <v>40</v>
      </c>
      <c r="D66">
        <v>30.9</v>
      </c>
      <c r="E66" s="1">
        <v>118.99279999999999</v>
      </c>
      <c r="F66">
        <v>34</v>
      </c>
      <c r="G66">
        <v>139.19999999999999</v>
      </c>
      <c r="H66" s="1">
        <f t="shared" si="0"/>
        <v>57.999999999999993</v>
      </c>
      <c r="I66" s="1">
        <f t="shared" si="1"/>
        <v>363.09280000000001</v>
      </c>
      <c r="K66" t="s">
        <v>426</v>
      </c>
    </row>
    <row r="67" spans="1:12" x14ac:dyDescent="0.25">
      <c r="A67" t="s">
        <v>65</v>
      </c>
      <c r="B67" t="s">
        <v>273</v>
      </c>
      <c r="C67">
        <v>56</v>
      </c>
      <c r="D67">
        <v>50.9</v>
      </c>
      <c r="E67" s="1">
        <v>129.79820000000001</v>
      </c>
      <c r="F67">
        <v>38</v>
      </c>
      <c r="G67">
        <v>128.19999999999999</v>
      </c>
      <c r="H67" s="1">
        <f t="shared" ref="H67:H130" si="2">100*G67/240</f>
        <v>53.416666666666657</v>
      </c>
      <c r="I67" s="1">
        <f t="shared" ref="I67:I130" si="3">C67+D67+E67+F67+G67</f>
        <v>402.89820000000003</v>
      </c>
      <c r="K67" t="s">
        <v>430</v>
      </c>
    </row>
    <row r="68" spans="1:12" x14ac:dyDescent="0.25">
      <c r="A68" t="s">
        <v>66</v>
      </c>
      <c r="B68" t="s">
        <v>274</v>
      </c>
      <c r="C68">
        <v>70</v>
      </c>
      <c r="D68">
        <v>68.599999999999994</v>
      </c>
      <c r="E68" s="1">
        <v>69.634799999999998</v>
      </c>
      <c r="F68">
        <v>14</v>
      </c>
      <c r="G68">
        <v>200.7</v>
      </c>
      <c r="H68" s="1">
        <f t="shared" si="2"/>
        <v>83.625</v>
      </c>
      <c r="I68" s="1">
        <f t="shared" si="3"/>
        <v>422.9348</v>
      </c>
      <c r="K68" t="s">
        <v>430</v>
      </c>
    </row>
    <row r="69" spans="1:12" x14ac:dyDescent="0.25">
      <c r="A69" t="s">
        <v>67</v>
      </c>
      <c r="B69" t="s">
        <v>275</v>
      </c>
      <c r="C69">
        <v>0</v>
      </c>
      <c r="D69">
        <v>0</v>
      </c>
      <c r="E69" s="1">
        <v>0</v>
      </c>
      <c r="F69">
        <v>0</v>
      </c>
      <c r="G69">
        <v>0</v>
      </c>
      <c r="H69" s="1">
        <f t="shared" si="2"/>
        <v>0</v>
      </c>
      <c r="I69" s="1">
        <f t="shared" si="3"/>
        <v>0</v>
      </c>
    </row>
    <row r="70" spans="1:12" x14ac:dyDescent="0.25">
      <c r="A70" t="s">
        <v>68</v>
      </c>
      <c r="B70" t="s">
        <v>276</v>
      </c>
      <c r="C70">
        <v>53</v>
      </c>
      <c r="D70">
        <v>41.1</v>
      </c>
      <c r="E70" s="1">
        <v>172.75299999999999</v>
      </c>
      <c r="F70">
        <v>40</v>
      </c>
      <c r="G70">
        <v>84.4</v>
      </c>
      <c r="H70" s="1">
        <f t="shared" si="2"/>
        <v>35.166666666666664</v>
      </c>
      <c r="I70" s="1">
        <f t="shared" si="3"/>
        <v>391.25299999999993</v>
      </c>
      <c r="J70">
        <f>C70*17/12+D70+E70+F70+G70*31/36</f>
        <v>401.61411111111113</v>
      </c>
      <c r="K70" t="s">
        <v>430</v>
      </c>
      <c r="L70" t="s">
        <v>439</v>
      </c>
    </row>
    <row r="71" spans="1:12" x14ac:dyDescent="0.25">
      <c r="A71" t="s">
        <v>69</v>
      </c>
      <c r="B71" t="s">
        <v>277</v>
      </c>
      <c r="C71">
        <v>45</v>
      </c>
      <c r="D71">
        <v>40.6</v>
      </c>
      <c r="E71" s="1">
        <v>57.128549999999997</v>
      </c>
      <c r="F71">
        <v>40</v>
      </c>
      <c r="G71">
        <v>116</v>
      </c>
      <c r="H71" s="1">
        <f t="shared" si="2"/>
        <v>48.333333333333336</v>
      </c>
      <c r="I71" s="1">
        <f t="shared" si="3"/>
        <v>298.72854999999998</v>
      </c>
      <c r="K71" t="s">
        <v>431</v>
      </c>
    </row>
    <row r="72" spans="1:12" x14ac:dyDescent="0.25">
      <c r="A72" t="s">
        <v>70</v>
      </c>
      <c r="B72" t="s">
        <v>278</v>
      </c>
      <c r="C72">
        <v>74</v>
      </c>
      <c r="D72">
        <v>64.3</v>
      </c>
      <c r="E72" s="1">
        <v>200.16670000000002</v>
      </c>
      <c r="F72">
        <v>38</v>
      </c>
      <c r="G72">
        <v>186.4</v>
      </c>
      <c r="H72" s="1">
        <f t="shared" si="2"/>
        <v>77.666666666666671</v>
      </c>
      <c r="I72" s="1">
        <f t="shared" si="3"/>
        <v>562.86670000000004</v>
      </c>
      <c r="K72" t="s">
        <v>435</v>
      </c>
    </row>
    <row r="73" spans="1:12" x14ac:dyDescent="0.25">
      <c r="A73" t="s">
        <v>71</v>
      </c>
      <c r="B73" t="s">
        <v>279</v>
      </c>
      <c r="C73">
        <v>0</v>
      </c>
      <c r="D73">
        <v>0</v>
      </c>
      <c r="E73" s="1">
        <v>0.60029999999999994</v>
      </c>
      <c r="F73">
        <v>0</v>
      </c>
      <c r="G73">
        <v>0</v>
      </c>
      <c r="H73" s="1">
        <f t="shared" si="2"/>
        <v>0</v>
      </c>
      <c r="I73" s="1">
        <f t="shared" si="3"/>
        <v>0.60029999999999994</v>
      </c>
    </row>
    <row r="74" spans="1:12" x14ac:dyDescent="0.25">
      <c r="A74" t="s">
        <v>72</v>
      </c>
      <c r="B74" t="s">
        <v>280</v>
      </c>
      <c r="C74">
        <v>69</v>
      </c>
      <c r="D74">
        <v>57.6</v>
      </c>
      <c r="E74" s="1">
        <v>116.3248</v>
      </c>
      <c r="F74">
        <v>40</v>
      </c>
      <c r="G74">
        <v>124.1</v>
      </c>
      <c r="H74" s="1">
        <f t="shared" si="2"/>
        <v>51.708333333333336</v>
      </c>
      <c r="I74" s="1">
        <f t="shared" si="3"/>
        <v>407.02480000000003</v>
      </c>
      <c r="K74" t="s">
        <v>430</v>
      </c>
    </row>
    <row r="75" spans="1:12" x14ac:dyDescent="0.25">
      <c r="A75" t="s">
        <v>73</v>
      </c>
      <c r="B75" t="s">
        <v>281</v>
      </c>
      <c r="C75">
        <v>63</v>
      </c>
      <c r="D75">
        <v>50.4</v>
      </c>
      <c r="E75" s="1">
        <v>141.13719999999998</v>
      </c>
      <c r="F75">
        <v>40</v>
      </c>
      <c r="G75">
        <v>131.19999999999999</v>
      </c>
      <c r="H75" s="1">
        <f t="shared" si="2"/>
        <v>54.666666666666657</v>
      </c>
      <c r="I75" s="1">
        <f t="shared" si="3"/>
        <v>425.73719999999997</v>
      </c>
      <c r="K75" t="s">
        <v>430</v>
      </c>
    </row>
    <row r="76" spans="1:12" x14ac:dyDescent="0.25">
      <c r="A76" t="s">
        <v>74</v>
      </c>
      <c r="B76" t="s">
        <v>282</v>
      </c>
      <c r="C76">
        <v>58</v>
      </c>
      <c r="D76">
        <v>62.5</v>
      </c>
      <c r="E76" s="1">
        <v>165.61609999999996</v>
      </c>
      <c r="F76">
        <v>34</v>
      </c>
      <c r="G76">
        <v>146</v>
      </c>
      <c r="H76" s="1">
        <f t="shared" si="2"/>
        <v>60.833333333333336</v>
      </c>
      <c r="I76" s="1">
        <f t="shared" si="3"/>
        <v>466.11609999999996</v>
      </c>
      <c r="K76" t="s">
        <v>432</v>
      </c>
    </row>
    <row r="77" spans="1:12" x14ac:dyDescent="0.25">
      <c r="A77" t="s">
        <v>75</v>
      </c>
      <c r="B77" t="s">
        <v>283</v>
      </c>
      <c r="C77">
        <v>60</v>
      </c>
      <c r="D77">
        <v>52.7</v>
      </c>
      <c r="E77" s="1">
        <v>186.22640000000001</v>
      </c>
      <c r="F77">
        <v>40</v>
      </c>
      <c r="G77">
        <v>157.6</v>
      </c>
      <c r="H77" s="1">
        <f t="shared" si="2"/>
        <v>65.666666666666671</v>
      </c>
      <c r="I77" s="1">
        <f t="shared" si="3"/>
        <v>496.52639999999997</v>
      </c>
      <c r="K77" t="s">
        <v>429</v>
      </c>
    </row>
    <row r="78" spans="1:12" x14ac:dyDescent="0.25">
      <c r="A78" t="s">
        <v>76</v>
      </c>
      <c r="B78" t="s">
        <v>284</v>
      </c>
      <c r="C78">
        <v>55</v>
      </c>
      <c r="D78">
        <v>53.9</v>
      </c>
      <c r="E78" s="1">
        <v>183.6251</v>
      </c>
      <c r="F78">
        <v>40</v>
      </c>
      <c r="G78">
        <v>161.4</v>
      </c>
      <c r="H78" s="1">
        <f t="shared" si="2"/>
        <v>67.25</v>
      </c>
      <c r="I78" s="1">
        <f t="shared" si="3"/>
        <v>493.92510000000004</v>
      </c>
      <c r="K78" t="s">
        <v>429</v>
      </c>
    </row>
    <row r="79" spans="1:12" x14ac:dyDescent="0.25">
      <c r="A79" t="s">
        <v>77</v>
      </c>
      <c r="B79" t="s">
        <v>285</v>
      </c>
      <c r="C79">
        <v>32</v>
      </c>
      <c r="D79">
        <v>44.8</v>
      </c>
      <c r="E79" s="1">
        <v>53.793550000000003</v>
      </c>
      <c r="F79">
        <v>28</v>
      </c>
      <c r="G79">
        <v>118</v>
      </c>
      <c r="H79" s="1">
        <f t="shared" si="2"/>
        <v>49.166666666666664</v>
      </c>
      <c r="I79" s="1">
        <f t="shared" si="3"/>
        <v>276.59354999999999</v>
      </c>
      <c r="J79" t="s">
        <v>440</v>
      </c>
      <c r="K79" t="s">
        <v>431</v>
      </c>
    </row>
    <row r="80" spans="1:12" x14ac:dyDescent="0.25">
      <c r="A80" t="s">
        <v>78</v>
      </c>
      <c r="B80" t="s">
        <v>286</v>
      </c>
      <c r="C80">
        <v>57</v>
      </c>
      <c r="D80">
        <v>42.4</v>
      </c>
      <c r="E80" s="1">
        <v>61.230600000000003</v>
      </c>
      <c r="F80">
        <v>32</v>
      </c>
      <c r="G80">
        <v>143.1</v>
      </c>
      <c r="H80" s="1">
        <f t="shared" si="2"/>
        <v>59.625</v>
      </c>
      <c r="I80" s="1">
        <f t="shared" si="3"/>
        <v>335.73059999999998</v>
      </c>
      <c r="K80" t="s">
        <v>433</v>
      </c>
    </row>
    <row r="81" spans="1:11" x14ac:dyDescent="0.25">
      <c r="A81" t="s">
        <v>79</v>
      </c>
      <c r="B81" t="s">
        <v>287</v>
      </c>
      <c r="C81">
        <v>33</v>
      </c>
      <c r="D81">
        <v>23</v>
      </c>
      <c r="E81" s="1">
        <v>16.17475</v>
      </c>
      <c r="F81">
        <v>38</v>
      </c>
      <c r="G81">
        <v>56.9</v>
      </c>
      <c r="H81" s="1">
        <f t="shared" si="2"/>
        <v>23.708333333333332</v>
      </c>
      <c r="I81" s="1">
        <f t="shared" si="3"/>
        <v>167.07474999999999</v>
      </c>
      <c r="K81" t="s">
        <v>441</v>
      </c>
    </row>
    <row r="82" spans="1:11" x14ac:dyDescent="0.25">
      <c r="A82" t="s">
        <v>80</v>
      </c>
      <c r="B82" t="s">
        <v>288</v>
      </c>
      <c r="C82">
        <v>40</v>
      </c>
      <c r="D82">
        <v>50.9</v>
      </c>
      <c r="E82" s="1">
        <v>145.93959999999998</v>
      </c>
      <c r="F82">
        <v>26</v>
      </c>
      <c r="G82">
        <v>142.1</v>
      </c>
      <c r="H82" s="1">
        <f t="shared" si="2"/>
        <v>59.208333333333336</v>
      </c>
      <c r="I82" s="1">
        <f t="shared" si="3"/>
        <v>404.93960000000004</v>
      </c>
      <c r="K82" t="s">
        <v>430</v>
      </c>
    </row>
    <row r="83" spans="1:11" x14ac:dyDescent="0.25">
      <c r="A83" t="s">
        <v>81</v>
      </c>
      <c r="B83" t="s">
        <v>289</v>
      </c>
      <c r="C83">
        <v>39</v>
      </c>
      <c r="D83">
        <v>27.9</v>
      </c>
      <c r="E83" s="1">
        <v>66.633300000000006</v>
      </c>
      <c r="F83">
        <v>16</v>
      </c>
      <c r="G83">
        <v>112.9</v>
      </c>
      <c r="H83" s="1">
        <f t="shared" si="2"/>
        <v>47.041666666666664</v>
      </c>
      <c r="I83" s="1">
        <f t="shared" si="3"/>
        <v>262.43330000000003</v>
      </c>
      <c r="K83" t="s">
        <v>427</v>
      </c>
    </row>
    <row r="84" spans="1:11" x14ac:dyDescent="0.25">
      <c r="A84" t="s">
        <v>82</v>
      </c>
      <c r="B84" t="s">
        <v>290</v>
      </c>
      <c r="C84">
        <v>36</v>
      </c>
      <c r="D84">
        <v>32.1</v>
      </c>
      <c r="E84" s="1">
        <v>107.15355000000001</v>
      </c>
      <c r="F84">
        <v>32</v>
      </c>
      <c r="G84">
        <v>118</v>
      </c>
      <c r="H84" s="1">
        <f t="shared" si="2"/>
        <v>49.166666666666664</v>
      </c>
      <c r="I84" s="1">
        <f t="shared" si="3"/>
        <v>325.25355000000002</v>
      </c>
      <c r="K84" t="s">
        <v>433</v>
      </c>
    </row>
    <row r="85" spans="1:11" x14ac:dyDescent="0.25">
      <c r="A85" t="s">
        <v>83</v>
      </c>
      <c r="B85" t="s">
        <v>291</v>
      </c>
      <c r="C85">
        <v>39</v>
      </c>
      <c r="D85">
        <v>48.5</v>
      </c>
      <c r="E85" s="1">
        <v>112.75634999999998</v>
      </c>
      <c r="F85">
        <v>40</v>
      </c>
      <c r="G85">
        <v>99.3</v>
      </c>
      <c r="H85" s="1">
        <f t="shared" si="2"/>
        <v>41.375</v>
      </c>
      <c r="I85" s="1">
        <f t="shared" si="3"/>
        <v>339.55635000000001</v>
      </c>
      <c r="K85" t="s">
        <v>433</v>
      </c>
    </row>
    <row r="86" spans="1:11" x14ac:dyDescent="0.25">
      <c r="A86" t="s">
        <v>84</v>
      </c>
      <c r="B86" t="s">
        <v>292</v>
      </c>
      <c r="C86">
        <v>42</v>
      </c>
      <c r="D86">
        <v>34.6</v>
      </c>
      <c r="E86" s="1">
        <v>184.99244999999999</v>
      </c>
      <c r="F86">
        <v>38</v>
      </c>
      <c r="G86">
        <v>76.8</v>
      </c>
      <c r="H86" s="1">
        <f t="shared" si="2"/>
        <v>32</v>
      </c>
      <c r="I86" s="1">
        <f t="shared" si="3"/>
        <v>376.39245</v>
      </c>
      <c r="K86" t="s">
        <v>426</v>
      </c>
    </row>
    <row r="87" spans="1:11" x14ac:dyDescent="0.25">
      <c r="A87" t="s">
        <v>85</v>
      </c>
      <c r="B87" t="s">
        <v>293</v>
      </c>
      <c r="C87">
        <v>64</v>
      </c>
      <c r="D87">
        <v>77.599999999999994</v>
      </c>
      <c r="E87" s="1">
        <v>132.733</v>
      </c>
      <c r="F87">
        <v>40</v>
      </c>
      <c r="G87">
        <v>140.1</v>
      </c>
      <c r="H87" s="1">
        <f t="shared" si="2"/>
        <v>58.375</v>
      </c>
      <c r="I87" s="1">
        <f t="shared" si="3"/>
        <v>454.43299999999999</v>
      </c>
      <c r="K87" t="s">
        <v>432</v>
      </c>
    </row>
    <row r="88" spans="1:11" x14ac:dyDescent="0.25">
      <c r="A88" t="s">
        <v>86</v>
      </c>
      <c r="B88" t="s">
        <v>294</v>
      </c>
      <c r="C88">
        <v>44</v>
      </c>
      <c r="D88">
        <v>19.3</v>
      </c>
      <c r="E88" s="1">
        <v>40.953800000000001</v>
      </c>
      <c r="F88">
        <v>28</v>
      </c>
      <c r="G88">
        <v>150.9</v>
      </c>
      <c r="H88" s="1">
        <f t="shared" si="2"/>
        <v>62.875</v>
      </c>
      <c r="I88" s="1">
        <f t="shared" si="3"/>
        <v>283.15380000000005</v>
      </c>
      <c r="K88" t="s">
        <v>431</v>
      </c>
    </row>
    <row r="89" spans="1:11" x14ac:dyDescent="0.25">
      <c r="A89" t="s">
        <v>87</v>
      </c>
      <c r="B89" t="s">
        <v>295</v>
      </c>
      <c r="C89">
        <v>65</v>
      </c>
      <c r="D89">
        <v>55.8</v>
      </c>
      <c r="E89" s="1">
        <v>125.12920000000003</v>
      </c>
      <c r="F89">
        <v>40</v>
      </c>
      <c r="G89">
        <v>96.2</v>
      </c>
      <c r="H89" s="1">
        <f t="shared" si="2"/>
        <v>40.083333333333336</v>
      </c>
      <c r="I89" s="1">
        <f t="shared" si="3"/>
        <v>382.12920000000003</v>
      </c>
      <c r="K89" t="s">
        <v>426</v>
      </c>
    </row>
    <row r="90" spans="1:11" x14ac:dyDescent="0.25">
      <c r="A90" t="s">
        <v>88</v>
      </c>
      <c r="B90" t="s">
        <v>296</v>
      </c>
      <c r="C90">
        <v>68</v>
      </c>
      <c r="D90">
        <v>47.3</v>
      </c>
      <c r="E90" s="1">
        <v>188.96109999999999</v>
      </c>
      <c r="F90">
        <v>28</v>
      </c>
      <c r="G90">
        <v>113.9</v>
      </c>
      <c r="H90" s="1">
        <f t="shared" si="2"/>
        <v>47.458333333333336</v>
      </c>
      <c r="I90" s="1">
        <f t="shared" si="3"/>
        <v>446.16110000000003</v>
      </c>
      <c r="K90" t="s">
        <v>432</v>
      </c>
    </row>
    <row r="91" spans="1:11" x14ac:dyDescent="0.25">
      <c r="A91" t="s">
        <v>89</v>
      </c>
      <c r="B91" t="s">
        <v>297</v>
      </c>
      <c r="C91">
        <v>58</v>
      </c>
      <c r="D91">
        <v>52.8</v>
      </c>
      <c r="E91" s="1">
        <v>131.59909999999999</v>
      </c>
      <c r="F91">
        <v>36</v>
      </c>
      <c r="G91">
        <v>133.19999999999999</v>
      </c>
      <c r="H91" s="1">
        <f t="shared" si="2"/>
        <v>55.499999999999993</v>
      </c>
      <c r="I91" s="1">
        <f t="shared" si="3"/>
        <v>411.59909999999996</v>
      </c>
      <c r="K91" t="s">
        <v>430</v>
      </c>
    </row>
    <row r="92" spans="1:11" x14ac:dyDescent="0.25">
      <c r="A92" t="s">
        <v>90</v>
      </c>
      <c r="B92" t="s">
        <v>298</v>
      </c>
      <c r="C92">
        <v>80</v>
      </c>
      <c r="D92">
        <v>61.3</v>
      </c>
      <c r="E92" s="1">
        <v>157.74549999999999</v>
      </c>
      <c r="F92">
        <v>36</v>
      </c>
      <c r="G92">
        <v>177.3</v>
      </c>
      <c r="H92" s="1">
        <f t="shared" si="2"/>
        <v>73.875</v>
      </c>
      <c r="I92" s="1">
        <f t="shared" si="3"/>
        <v>512.34550000000002</v>
      </c>
      <c r="J92">
        <f>C92*17/12+D92*7/12+E92+F92+G92</f>
        <v>520.13716666666664</v>
      </c>
      <c r="K92" t="s">
        <v>438</v>
      </c>
    </row>
    <row r="93" spans="1:11" x14ac:dyDescent="0.25">
      <c r="A93" t="s">
        <v>91</v>
      </c>
      <c r="B93" t="s">
        <v>299</v>
      </c>
      <c r="C93">
        <v>52</v>
      </c>
      <c r="D93">
        <v>40.6</v>
      </c>
      <c r="E93" s="1">
        <v>147.14019999999999</v>
      </c>
      <c r="F93">
        <v>10</v>
      </c>
      <c r="G93">
        <v>146</v>
      </c>
      <c r="H93" s="1">
        <f t="shared" si="2"/>
        <v>60.833333333333336</v>
      </c>
      <c r="I93" s="1">
        <f t="shared" si="3"/>
        <v>395.74019999999996</v>
      </c>
      <c r="J93" t="s">
        <v>440</v>
      </c>
      <c r="K93" t="s">
        <v>430</v>
      </c>
    </row>
    <row r="94" spans="1:11" x14ac:dyDescent="0.25">
      <c r="A94" t="s">
        <v>92</v>
      </c>
      <c r="B94" t="s">
        <v>300</v>
      </c>
      <c r="C94">
        <v>58</v>
      </c>
      <c r="D94">
        <v>67.3</v>
      </c>
      <c r="E94" s="1">
        <v>120.66029999999998</v>
      </c>
      <c r="F94">
        <v>40</v>
      </c>
      <c r="G94">
        <v>140.1</v>
      </c>
      <c r="H94" s="1">
        <f t="shared" si="2"/>
        <v>58.375</v>
      </c>
      <c r="I94" s="1">
        <f t="shared" si="3"/>
        <v>426.06029999999998</v>
      </c>
      <c r="K94" t="s">
        <v>430</v>
      </c>
    </row>
    <row r="95" spans="1:11" x14ac:dyDescent="0.25">
      <c r="A95" t="s">
        <v>93</v>
      </c>
      <c r="B95" t="s">
        <v>301</v>
      </c>
      <c r="C95">
        <v>64</v>
      </c>
      <c r="D95">
        <v>63.7</v>
      </c>
      <c r="E95" s="1">
        <v>145.70614999999998</v>
      </c>
      <c r="F95">
        <v>40</v>
      </c>
      <c r="G95">
        <v>102.5</v>
      </c>
      <c r="H95" s="1">
        <f t="shared" si="2"/>
        <v>42.708333333333336</v>
      </c>
      <c r="I95" s="1">
        <f t="shared" si="3"/>
        <v>415.90614999999997</v>
      </c>
      <c r="K95" t="s">
        <v>430</v>
      </c>
    </row>
    <row r="96" spans="1:11" x14ac:dyDescent="0.25">
      <c r="A96" t="s">
        <v>94</v>
      </c>
      <c r="B96" t="s">
        <v>302</v>
      </c>
      <c r="C96">
        <v>59</v>
      </c>
      <c r="D96">
        <v>46.1</v>
      </c>
      <c r="E96" s="1">
        <v>172.15269999999998</v>
      </c>
      <c r="F96">
        <v>38</v>
      </c>
      <c r="G96">
        <v>149</v>
      </c>
      <c r="H96" s="1">
        <f t="shared" si="2"/>
        <v>62.083333333333336</v>
      </c>
      <c r="I96" s="1">
        <f t="shared" si="3"/>
        <v>464.2527</v>
      </c>
      <c r="K96" t="s">
        <v>432</v>
      </c>
    </row>
    <row r="97" spans="1:12" x14ac:dyDescent="0.25">
      <c r="A97" t="s">
        <v>95</v>
      </c>
      <c r="B97" t="s">
        <v>303</v>
      </c>
      <c r="C97">
        <v>43</v>
      </c>
      <c r="D97">
        <v>45.5</v>
      </c>
      <c r="E97" s="1">
        <v>54.860750000000003</v>
      </c>
      <c r="F97">
        <v>20</v>
      </c>
      <c r="G97">
        <v>116</v>
      </c>
      <c r="H97" s="1">
        <f t="shared" si="2"/>
        <v>48.333333333333336</v>
      </c>
      <c r="I97" s="1">
        <f t="shared" si="3"/>
        <v>279.36075</v>
      </c>
      <c r="J97" t="s">
        <v>440</v>
      </c>
      <c r="K97" t="s">
        <v>431</v>
      </c>
    </row>
    <row r="98" spans="1:12" x14ac:dyDescent="0.25">
      <c r="A98" t="s">
        <v>96</v>
      </c>
      <c r="B98" t="s">
        <v>304</v>
      </c>
      <c r="C98">
        <v>52</v>
      </c>
      <c r="D98">
        <v>64.3</v>
      </c>
      <c r="E98" s="1">
        <v>194.56390000000002</v>
      </c>
      <c r="F98">
        <v>40</v>
      </c>
      <c r="G98">
        <v>161.4</v>
      </c>
      <c r="H98" s="1">
        <f t="shared" si="2"/>
        <v>67.25</v>
      </c>
      <c r="I98" s="1">
        <f t="shared" si="3"/>
        <v>512.26390000000004</v>
      </c>
      <c r="J98">
        <f>7*C98/12+D98+E98*39/34+F98+G98</f>
        <v>519.20957156862744</v>
      </c>
      <c r="K98" t="s">
        <v>444</v>
      </c>
      <c r="L98" t="s">
        <v>434</v>
      </c>
    </row>
    <row r="99" spans="1:12" x14ac:dyDescent="0.25">
      <c r="A99" t="s">
        <v>97</v>
      </c>
      <c r="B99" t="s">
        <v>305</v>
      </c>
      <c r="C99">
        <v>70</v>
      </c>
      <c r="D99">
        <v>71.599999999999994</v>
      </c>
      <c r="E99" s="1">
        <v>194.76399999999995</v>
      </c>
      <c r="F99">
        <v>40</v>
      </c>
      <c r="G99">
        <v>204.2</v>
      </c>
      <c r="H99" s="1">
        <f t="shared" si="2"/>
        <v>85.083333333333329</v>
      </c>
      <c r="I99" s="1">
        <f t="shared" si="3"/>
        <v>580.56399999999985</v>
      </c>
      <c r="K99" t="s">
        <v>435</v>
      </c>
    </row>
    <row r="100" spans="1:12" x14ac:dyDescent="0.25">
      <c r="A100" t="s">
        <v>98</v>
      </c>
      <c r="B100" t="s">
        <v>306</v>
      </c>
      <c r="C100">
        <v>54</v>
      </c>
      <c r="D100">
        <v>55.8</v>
      </c>
      <c r="E100" s="1">
        <v>198.03230000000002</v>
      </c>
      <c r="F100">
        <v>40</v>
      </c>
      <c r="G100">
        <v>153.80000000000001</v>
      </c>
      <c r="H100" s="1">
        <f t="shared" si="2"/>
        <v>64.083333333333343</v>
      </c>
      <c r="I100" s="1">
        <f t="shared" si="3"/>
        <v>501.63230000000004</v>
      </c>
      <c r="K100" t="s">
        <v>429</v>
      </c>
    </row>
    <row r="101" spans="1:12" x14ac:dyDescent="0.25">
      <c r="A101" t="s">
        <v>99</v>
      </c>
      <c r="B101" t="s">
        <v>307</v>
      </c>
      <c r="C101">
        <v>57</v>
      </c>
      <c r="D101">
        <v>61.3</v>
      </c>
      <c r="E101" s="1">
        <v>203.03479999999999</v>
      </c>
      <c r="F101">
        <v>40</v>
      </c>
      <c r="G101">
        <v>174.6</v>
      </c>
      <c r="H101" s="1">
        <f t="shared" si="2"/>
        <v>72.75</v>
      </c>
      <c r="I101" s="1">
        <f t="shared" si="3"/>
        <v>535.9348</v>
      </c>
      <c r="K101" t="s">
        <v>438</v>
      </c>
    </row>
    <row r="102" spans="1:12" x14ac:dyDescent="0.25">
      <c r="A102" t="s">
        <v>100</v>
      </c>
      <c r="B102" t="s">
        <v>308</v>
      </c>
      <c r="C102">
        <v>43</v>
      </c>
      <c r="D102">
        <v>55.8</v>
      </c>
      <c r="E102" s="1">
        <v>144.73899999999998</v>
      </c>
      <c r="F102">
        <v>38</v>
      </c>
      <c r="G102">
        <v>127.2</v>
      </c>
      <c r="H102" s="1">
        <f t="shared" si="2"/>
        <v>53</v>
      </c>
      <c r="I102" s="1">
        <f t="shared" si="3"/>
        <v>408.73899999999998</v>
      </c>
      <c r="K102" t="s">
        <v>430</v>
      </c>
    </row>
    <row r="103" spans="1:12" x14ac:dyDescent="0.25">
      <c r="A103" t="s">
        <v>101</v>
      </c>
      <c r="B103" t="s">
        <v>309</v>
      </c>
      <c r="C103">
        <v>52</v>
      </c>
      <c r="D103">
        <v>49.7</v>
      </c>
      <c r="E103" s="1">
        <v>84.909100000000024</v>
      </c>
      <c r="F103">
        <v>30</v>
      </c>
      <c r="G103">
        <v>83.3</v>
      </c>
      <c r="H103" s="1">
        <f t="shared" si="2"/>
        <v>34.708333333333336</v>
      </c>
      <c r="I103" s="1">
        <f t="shared" si="3"/>
        <v>299.90910000000002</v>
      </c>
      <c r="K103" t="s">
        <v>431</v>
      </c>
    </row>
    <row r="104" spans="1:12" x14ac:dyDescent="0.25">
      <c r="A104" t="s">
        <v>102</v>
      </c>
      <c r="B104" t="s">
        <v>310</v>
      </c>
      <c r="C104">
        <v>72</v>
      </c>
      <c r="D104">
        <v>76.400000000000006</v>
      </c>
      <c r="E104" s="1">
        <v>198.56590000000003</v>
      </c>
      <c r="F104">
        <v>40</v>
      </c>
      <c r="G104">
        <v>189.2</v>
      </c>
      <c r="H104" s="1">
        <f t="shared" si="2"/>
        <v>78.833333333333329</v>
      </c>
      <c r="I104" s="1">
        <f t="shared" si="3"/>
        <v>576.16589999999997</v>
      </c>
      <c r="K104" t="s">
        <v>435</v>
      </c>
    </row>
    <row r="105" spans="1:12" x14ac:dyDescent="0.25">
      <c r="A105" t="s">
        <v>103</v>
      </c>
      <c r="B105" t="s">
        <v>311</v>
      </c>
      <c r="C105">
        <v>75</v>
      </c>
      <c r="D105">
        <v>86.1</v>
      </c>
      <c r="E105" s="1">
        <v>218.84269999999998</v>
      </c>
      <c r="F105">
        <v>40</v>
      </c>
      <c r="G105">
        <v>207.6</v>
      </c>
      <c r="H105" s="1">
        <f t="shared" si="2"/>
        <v>86.5</v>
      </c>
      <c r="I105" s="1">
        <f t="shared" si="3"/>
        <v>627.54269999999997</v>
      </c>
      <c r="K105" t="s">
        <v>428</v>
      </c>
    </row>
    <row r="106" spans="1:12" x14ac:dyDescent="0.25">
      <c r="A106" t="s">
        <v>104</v>
      </c>
      <c r="B106" t="s">
        <v>312</v>
      </c>
      <c r="C106">
        <v>56</v>
      </c>
      <c r="D106">
        <v>54</v>
      </c>
      <c r="E106" s="1">
        <v>213.37329999999997</v>
      </c>
      <c r="F106">
        <v>40</v>
      </c>
      <c r="G106">
        <v>153.80000000000001</v>
      </c>
      <c r="H106" s="1">
        <f t="shared" si="2"/>
        <v>64.083333333333343</v>
      </c>
      <c r="I106" s="1">
        <f t="shared" si="3"/>
        <v>517.17329999999993</v>
      </c>
      <c r="J106" t="s">
        <v>446</v>
      </c>
      <c r="K106" t="s">
        <v>438</v>
      </c>
    </row>
    <row r="107" spans="1:12" x14ac:dyDescent="0.25">
      <c r="A107" t="s">
        <v>105</v>
      </c>
      <c r="B107" t="s">
        <v>313</v>
      </c>
      <c r="C107">
        <v>62</v>
      </c>
      <c r="D107">
        <v>52.8</v>
      </c>
      <c r="E107" s="1">
        <v>158.01230000000001</v>
      </c>
      <c r="F107">
        <v>0</v>
      </c>
      <c r="G107">
        <v>145.1</v>
      </c>
      <c r="H107" s="1">
        <f t="shared" si="2"/>
        <v>60.458333333333336</v>
      </c>
      <c r="I107" s="1">
        <f t="shared" si="3"/>
        <v>417.91229999999996</v>
      </c>
      <c r="K107" t="s">
        <v>430</v>
      </c>
    </row>
    <row r="108" spans="1:12" x14ac:dyDescent="0.25">
      <c r="A108" t="s">
        <v>106</v>
      </c>
      <c r="B108" t="s">
        <v>314</v>
      </c>
      <c r="C108">
        <v>49</v>
      </c>
      <c r="D108">
        <v>34</v>
      </c>
      <c r="E108" s="1">
        <v>126.86339999999998</v>
      </c>
      <c r="F108">
        <v>40</v>
      </c>
      <c r="G108">
        <v>168</v>
      </c>
      <c r="H108" s="1">
        <f t="shared" si="2"/>
        <v>70</v>
      </c>
      <c r="I108" s="1">
        <f t="shared" si="3"/>
        <v>417.86339999999996</v>
      </c>
      <c r="K108" t="s">
        <v>430</v>
      </c>
    </row>
    <row r="109" spans="1:12" x14ac:dyDescent="0.25">
      <c r="A109" t="s">
        <v>107</v>
      </c>
      <c r="B109" t="s">
        <v>315</v>
      </c>
      <c r="C109">
        <v>60</v>
      </c>
      <c r="D109">
        <v>64.3</v>
      </c>
      <c r="E109" s="1">
        <v>204.43550000000002</v>
      </c>
      <c r="F109">
        <v>40</v>
      </c>
      <c r="G109">
        <v>174.6</v>
      </c>
      <c r="H109" s="1">
        <f t="shared" si="2"/>
        <v>72.75</v>
      </c>
      <c r="I109" s="1">
        <f t="shared" si="3"/>
        <v>543.33550000000002</v>
      </c>
      <c r="K109" t="s">
        <v>438</v>
      </c>
    </row>
    <row r="110" spans="1:12" x14ac:dyDescent="0.25">
      <c r="A110" t="s">
        <v>108</v>
      </c>
      <c r="B110" t="s">
        <v>316</v>
      </c>
      <c r="C110">
        <v>49</v>
      </c>
      <c r="D110">
        <v>33.9</v>
      </c>
      <c r="E110" s="1">
        <v>157.34530000000001</v>
      </c>
      <c r="F110">
        <v>40</v>
      </c>
      <c r="G110">
        <v>117</v>
      </c>
      <c r="H110" s="1">
        <f t="shared" si="2"/>
        <v>48.75</v>
      </c>
      <c r="I110" s="1">
        <f t="shared" si="3"/>
        <v>397.24530000000004</v>
      </c>
      <c r="K110" t="s">
        <v>426</v>
      </c>
      <c r="L110" t="s">
        <v>447</v>
      </c>
    </row>
    <row r="111" spans="1:12" x14ac:dyDescent="0.25">
      <c r="A111" t="s">
        <v>109</v>
      </c>
      <c r="B111" t="s">
        <v>317</v>
      </c>
      <c r="C111">
        <v>77</v>
      </c>
      <c r="D111">
        <v>80.099999999999994</v>
      </c>
      <c r="E111" s="1">
        <v>204.13534999999999</v>
      </c>
      <c r="F111">
        <v>40</v>
      </c>
      <c r="G111">
        <v>206.8</v>
      </c>
      <c r="H111" s="1">
        <f t="shared" si="2"/>
        <v>86.166666666666671</v>
      </c>
      <c r="I111" s="1">
        <f t="shared" si="3"/>
        <v>608.03534999999999</v>
      </c>
      <c r="K111" t="s">
        <v>428</v>
      </c>
    </row>
    <row r="112" spans="1:12" x14ac:dyDescent="0.25">
      <c r="A112" t="s">
        <v>110</v>
      </c>
      <c r="B112" t="s">
        <v>318</v>
      </c>
      <c r="C112">
        <v>62</v>
      </c>
      <c r="D112">
        <v>49.8</v>
      </c>
      <c r="E112" s="1">
        <v>133.19989999999999</v>
      </c>
      <c r="F112">
        <v>36</v>
      </c>
      <c r="G112">
        <v>113.9</v>
      </c>
      <c r="H112" s="1">
        <f t="shared" si="2"/>
        <v>47.458333333333336</v>
      </c>
      <c r="I112" s="1">
        <f t="shared" si="3"/>
        <v>394.8999</v>
      </c>
      <c r="J112" t="s">
        <v>448</v>
      </c>
      <c r="K112" t="s">
        <v>432</v>
      </c>
    </row>
    <row r="113" spans="1:12" x14ac:dyDescent="0.25">
      <c r="A113" t="s">
        <v>111</v>
      </c>
      <c r="B113" t="s">
        <v>319</v>
      </c>
      <c r="C113">
        <v>58</v>
      </c>
      <c r="D113">
        <v>40.6</v>
      </c>
      <c r="E113" s="1">
        <v>86.443200000000004</v>
      </c>
      <c r="F113">
        <v>40</v>
      </c>
      <c r="G113">
        <v>107.7</v>
      </c>
      <c r="H113" s="1">
        <f t="shared" si="2"/>
        <v>44.875</v>
      </c>
      <c r="I113" s="1">
        <f t="shared" si="3"/>
        <v>332.7432</v>
      </c>
      <c r="K113" t="s">
        <v>433</v>
      </c>
    </row>
    <row r="114" spans="1:12" x14ac:dyDescent="0.25">
      <c r="A114" t="s">
        <v>112</v>
      </c>
      <c r="B114" t="s">
        <v>320</v>
      </c>
      <c r="C114">
        <v>40</v>
      </c>
      <c r="D114">
        <v>0</v>
      </c>
      <c r="E114" s="1">
        <v>7.5371000000000015</v>
      </c>
      <c r="F114">
        <v>30</v>
      </c>
      <c r="G114">
        <v>0</v>
      </c>
      <c r="H114" s="1">
        <f t="shared" si="2"/>
        <v>0</v>
      </c>
      <c r="I114" s="1">
        <f t="shared" si="3"/>
        <v>77.537100000000009</v>
      </c>
      <c r="K114" t="s">
        <v>441</v>
      </c>
    </row>
    <row r="115" spans="1:12" x14ac:dyDescent="0.25">
      <c r="A115" t="s">
        <v>113</v>
      </c>
      <c r="B115" t="s">
        <v>321</v>
      </c>
      <c r="C115">
        <v>43</v>
      </c>
      <c r="D115">
        <v>32.700000000000003</v>
      </c>
      <c r="E115" s="1">
        <v>82.941450000000003</v>
      </c>
      <c r="F115">
        <v>38</v>
      </c>
      <c r="G115">
        <v>106.7</v>
      </c>
      <c r="H115" s="1">
        <f t="shared" si="2"/>
        <v>44.458333333333336</v>
      </c>
      <c r="I115" s="1">
        <f t="shared" si="3"/>
        <v>303.34145000000001</v>
      </c>
      <c r="K115" t="s">
        <v>431</v>
      </c>
    </row>
    <row r="116" spans="1:12" x14ac:dyDescent="0.25">
      <c r="A116" t="s">
        <v>114</v>
      </c>
      <c r="B116" t="s">
        <v>322</v>
      </c>
      <c r="C116">
        <v>49</v>
      </c>
      <c r="D116">
        <v>43.6</v>
      </c>
      <c r="E116" s="1">
        <v>195.49770000000004</v>
      </c>
      <c r="F116">
        <v>40</v>
      </c>
      <c r="G116">
        <v>145.1</v>
      </c>
      <c r="H116" s="1">
        <f t="shared" si="2"/>
        <v>60.458333333333336</v>
      </c>
      <c r="I116" s="1">
        <f t="shared" si="3"/>
        <v>473.19770000000005</v>
      </c>
      <c r="J116">
        <f>C116+D116*7/12+E116*39/34+F116+G116</f>
        <v>483.78069509803925</v>
      </c>
      <c r="K116" t="s">
        <v>429</v>
      </c>
    </row>
    <row r="117" spans="1:12" x14ac:dyDescent="0.25">
      <c r="A117" t="s">
        <v>115</v>
      </c>
      <c r="B117" t="s">
        <v>323</v>
      </c>
      <c r="C117">
        <v>48</v>
      </c>
      <c r="D117">
        <v>44.9</v>
      </c>
      <c r="E117" s="1">
        <v>211.03879999999998</v>
      </c>
      <c r="F117">
        <v>40</v>
      </c>
      <c r="G117">
        <v>167.1</v>
      </c>
      <c r="H117" s="1">
        <f t="shared" si="2"/>
        <v>69.625</v>
      </c>
      <c r="I117" s="1">
        <f t="shared" si="3"/>
        <v>511.03880000000004</v>
      </c>
      <c r="J117">
        <f>C117+D117*7/12+E117*39/34+F117+G117</f>
        <v>523.36558431372544</v>
      </c>
      <c r="K117" t="s">
        <v>438</v>
      </c>
    </row>
    <row r="118" spans="1:12" x14ac:dyDescent="0.25">
      <c r="A118" t="s">
        <v>116</v>
      </c>
      <c r="B118" t="s">
        <v>324</v>
      </c>
      <c r="C118">
        <v>50</v>
      </c>
      <c r="D118">
        <v>40.6</v>
      </c>
      <c r="E118" s="1">
        <v>149.24125000000001</v>
      </c>
      <c r="F118">
        <v>40</v>
      </c>
      <c r="G118">
        <v>93</v>
      </c>
      <c r="H118" s="1">
        <f t="shared" si="2"/>
        <v>38.75</v>
      </c>
      <c r="I118" s="1">
        <f t="shared" si="3"/>
        <v>372.84125</v>
      </c>
      <c r="K118" t="s">
        <v>426</v>
      </c>
    </row>
    <row r="119" spans="1:12" x14ac:dyDescent="0.25">
      <c r="A119" t="s">
        <v>117</v>
      </c>
      <c r="B119" t="s">
        <v>325</v>
      </c>
      <c r="C119">
        <v>51</v>
      </c>
      <c r="D119">
        <v>46.1</v>
      </c>
      <c r="E119" s="1">
        <v>142.20439999999999</v>
      </c>
      <c r="F119">
        <v>40</v>
      </c>
      <c r="G119">
        <v>121.1</v>
      </c>
      <c r="H119" s="1">
        <f t="shared" si="2"/>
        <v>50.458333333333336</v>
      </c>
      <c r="I119" s="1">
        <f t="shared" si="3"/>
        <v>400.40440000000001</v>
      </c>
      <c r="K119" t="s">
        <v>430</v>
      </c>
    </row>
    <row r="120" spans="1:12" x14ac:dyDescent="0.25">
      <c r="A120" t="s">
        <v>118</v>
      </c>
      <c r="B120" t="s">
        <v>326</v>
      </c>
      <c r="C120">
        <v>41</v>
      </c>
      <c r="D120">
        <v>39.4</v>
      </c>
      <c r="E120" s="1">
        <v>139.8032</v>
      </c>
      <c r="F120">
        <v>24</v>
      </c>
      <c r="G120">
        <v>91.9</v>
      </c>
      <c r="H120" s="1">
        <f t="shared" si="2"/>
        <v>38.291666666666664</v>
      </c>
      <c r="I120" s="1">
        <f t="shared" si="3"/>
        <v>336.10320000000002</v>
      </c>
      <c r="K120" t="s">
        <v>433</v>
      </c>
    </row>
    <row r="121" spans="1:12" x14ac:dyDescent="0.25">
      <c r="A121" t="s">
        <v>119</v>
      </c>
      <c r="B121" t="s">
        <v>327</v>
      </c>
      <c r="C121">
        <v>26</v>
      </c>
      <c r="D121">
        <v>27.3</v>
      </c>
      <c r="E121" s="1">
        <v>86.576599999999999</v>
      </c>
      <c r="F121">
        <v>30</v>
      </c>
      <c r="G121">
        <v>85.5</v>
      </c>
      <c r="H121" s="1">
        <f t="shared" si="2"/>
        <v>35.625</v>
      </c>
      <c r="I121" s="1">
        <f t="shared" si="3"/>
        <v>255.3766</v>
      </c>
      <c r="K121" t="s">
        <v>427</v>
      </c>
    </row>
    <row r="122" spans="1:12" x14ac:dyDescent="0.25">
      <c r="A122" t="s">
        <v>120</v>
      </c>
      <c r="B122" t="s">
        <v>328</v>
      </c>
      <c r="C122">
        <v>43</v>
      </c>
      <c r="D122">
        <v>49.1</v>
      </c>
      <c r="E122" s="1">
        <v>100.15005000000001</v>
      </c>
      <c r="F122">
        <v>40</v>
      </c>
      <c r="G122">
        <v>129.19999999999999</v>
      </c>
      <c r="H122" s="1">
        <f t="shared" si="2"/>
        <v>53.833333333333329</v>
      </c>
      <c r="I122" s="1">
        <f t="shared" si="3"/>
        <v>361.45004999999998</v>
      </c>
      <c r="K122" t="s">
        <v>426</v>
      </c>
    </row>
    <row r="123" spans="1:12" x14ac:dyDescent="0.25">
      <c r="A123" t="s">
        <v>121</v>
      </c>
      <c r="B123" t="s">
        <v>329</v>
      </c>
      <c r="C123">
        <v>48</v>
      </c>
      <c r="D123">
        <v>65.5</v>
      </c>
      <c r="E123" s="1">
        <v>169.48469999999998</v>
      </c>
      <c r="F123">
        <v>40</v>
      </c>
      <c r="G123">
        <v>160.5</v>
      </c>
      <c r="H123" s="1">
        <f t="shared" si="2"/>
        <v>66.875</v>
      </c>
      <c r="I123" s="1">
        <f t="shared" si="3"/>
        <v>483.48469999999998</v>
      </c>
      <c r="K123" t="s">
        <v>429</v>
      </c>
    </row>
    <row r="124" spans="1:12" x14ac:dyDescent="0.25">
      <c r="A124" t="s">
        <v>122</v>
      </c>
      <c r="B124" t="s">
        <v>330</v>
      </c>
      <c r="C124">
        <v>80</v>
      </c>
      <c r="D124">
        <v>71.599999999999994</v>
      </c>
      <c r="E124" s="1">
        <v>186.96010000000001</v>
      </c>
      <c r="F124">
        <v>40</v>
      </c>
      <c r="G124">
        <v>197.2</v>
      </c>
      <c r="H124" s="1">
        <f t="shared" si="2"/>
        <v>82.166666666666671</v>
      </c>
      <c r="I124" s="1">
        <f t="shared" si="3"/>
        <v>575.76009999999997</v>
      </c>
      <c r="K124" t="s">
        <v>435</v>
      </c>
    </row>
    <row r="125" spans="1:12" x14ac:dyDescent="0.25">
      <c r="A125" t="s">
        <v>123</v>
      </c>
      <c r="B125" t="s">
        <v>331</v>
      </c>
      <c r="C125">
        <v>37</v>
      </c>
      <c r="D125">
        <v>37.6</v>
      </c>
      <c r="E125" s="1">
        <v>85.642800000000008</v>
      </c>
      <c r="F125">
        <v>40</v>
      </c>
      <c r="G125">
        <v>112.9</v>
      </c>
      <c r="H125" s="1">
        <f t="shared" si="2"/>
        <v>47.041666666666664</v>
      </c>
      <c r="I125" s="1">
        <f t="shared" si="3"/>
        <v>313.14279999999997</v>
      </c>
      <c r="J125">
        <f>C125+D125+29*E125/34+F125+41*G125/36</f>
        <v>316.22882614379085</v>
      </c>
      <c r="K125" t="s">
        <v>431</v>
      </c>
    </row>
    <row r="126" spans="1:12" x14ac:dyDescent="0.25">
      <c r="A126" t="s">
        <v>124</v>
      </c>
      <c r="B126" t="s">
        <v>332</v>
      </c>
      <c r="C126">
        <v>66</v>
      </c>
      <c r="D126">
        <v>81.2</v>
      </c>
      <c r="E126" s="1">
        <v>198.4992</v>
      </c>
      <c r="F126">
        <v>40</v>
      </c>
      <c r="G126">
        <v>181</v>
      </c>
      <c r="H126" s="1">
        <f t="shared" si="2"/>
        <v>75.416666666666671</v>
      </c>
      <c r="I126" s="1">
        <f t="shared" si="3"/>
        <v>566.69920000000002</v>
      </c>
      <c r="K126" t="s">
        <v>435</v>
      </c>
    </row>
    <row r="127" spans="1:12" x14ac:dyDescent="0.25">
      <c r="A127" t="s">
        <v>125</v>
      </c>
      <c r="B127" t="s">
        <v>333</v>
      </c>
      <c r="C127">
        <v>36</v>
      </c>
      <c r="D127">
        <v>16.3</v>
      </c>
      <c r="E127" s="1">
        <v>66.233099999999993</v>
      </c>
      <c r="F127">
        <v>40</v>
      </c>
      <c r="G127">
        <v>51.3</v>
      </c>
      <c r="H127" s="1">
        <f t="shared" si="2"/>
        <v>21.375</v>
      </c>
      <c r="I127" s="1">
        <f t="shared" si="3"/>
        <v>209.8331</v>
      </c>
      <c r="K127" t="s">
        <v>441</v>
      </c>
      <c r="L127" t="s">
        <v>434</v>
      </c>
    </row>
    <row r="128" spans="1:12" x14ac:dyDescent="0.25">
      <c r="A128" t="s">
        <v>126</v>
      </c>
      <c r="B128" t="s">
        <v>334</v>
      </c>
      <c r="C128">
        <v>74</v>
      </c>
      <c r="D128">
        <v>63.2</v>
      </c>
      <c r="E128" s="1">
        <v>210.23839999999998</v>
      </c>
      <c r="F128">
        <v>40</v>
      </c>
      <c r="G128">
        <v>181</v>
      </c>
      <c r="H128" s="1">
        <f t="shared" si="2"/>
        <v>75.416666666666671</v>
      </c>
      <c r="I128" s="1">
        <f t="shared" si="3"/>
        <v>568.4384</v>
      </c>
      <c r="K128" t="s">
        <v>435</v>
      </c>
    </row>
    <row r="129" spans="1:12" x14ac:dyDescent="0.25">
      <c r="A129" t="s">
        <v>127</v>
      </c>
      <c r="B129" t="s">
        <v>335</v>
      </c>
      <c r="C129">
        <v>55</v>
      </c>
      <c r="D129">
        <v>33.9</v>
      </c>
      <c r="E129" s="1">
        <v>147.77385000000004</v>
      </c>
      <c r="F129">
        <v>40</v>
      </c>
      <c r="G129">
        <v>102.5</v>
      </c>
      <c r="H129" s="1">
        <f t="shared" si="2"/>
        <v>42.708333333333336</v>
      </c>
      <c r="I129" s="1">
        <f t="shared" si="3"/>
        <v>379.17385000000002</v>
      </c>
      <c r="K129" t="s">
        <v>426</v>
      </c>
    </row>
    <row r="130" spans="1:12" x14ac:dyDescent="0.25">
      <c r="A130" t="s">
        <v>128</v>
      </c>
      <c r="B130" t="s">
        <v>336</v>
      </c>
      <c r="C130">
        <v>51</v>
      </c>
      <c r="D130">
        <v>45.5</v>
      </c>
      <c r="E130" s="1">
        <v>136.13470000000001</v>
      </c>
      <c r="F130">
        <v>40</v>
      </c>
      <c r="G130">
        <v>129.19999999999999</v>
      </c>
      <c r="H130" s="1">
        <f t="shared" si="2"/>
        <v>53.833333333333329</v>
      </c>
      <c r="I130" s="1">
        <f t="shared" si="3"/>
        <v>401.8347</v>
      </c>
      <c r="K130" t="s">
        <v>430</v>
      </c>
    </row>
    <row r="131" spans="1:12" x14ac:dyDescent="0.25">
      <c r="A131" t="s">
        <v>129</v>
      </c>
      <c r="B131" t="s">
        <v>337</v>
      </c>
      <c r="C131">
        <v>32</v>
      </c>
      <c r="D131">
        <v>44.9</v>
      </c>
      <c r="E131" s="1">
        <v>185.49269999999999</v>
      </c>
      <c r="F131">
        <v>40</v>
      </c>
      <c r="G131">
        <v>152.80000000000001</v>
      </c>
      <c r="H131" s="1">
        <f t="shared" ref="H131:H194" si="4">100*G131/240</f>
        <v>63.666666666666671</v>
      </c>
      <c r="I131" s="1">
        <f t="shared" ref="I131:I194" si="5">C131+D131+E131+F131+G131</f>
        <v>455.1927</v>
      </c>
      <c r="K131" t="s">
        <v>432</v>
      </c>
    </row>
    <row r="132" spans="1:12" x14ac:dyDescent="0.25">
      <c r="A132" t="s">
        <v>130</v>
      </c>
      <c r="B132" t="s">
        <v>338</v>
      </c>
      <c r="C132">
        <v>61</v>
      </c>
      <c r="D132">
        <v>55.8</v>
      </c>
      <c r="E132" s="1">
        <v>159.81319999999999</v>
      </c>
      <c r="F132">
        <v>40</v>
      </c>
      <c r="G132">
        <v>197.2</v>
      </c>
      <c r="H132" s="1">
        <f t="shared" si="4"/>
        <v>82.166666666666671</v>
      </c>
      <c r="I132" s="1">
        <f t="shared" si="5"/>
        <v>513.81320000000005</v>
      </c>
      <c r="J132">
        <f>C132+7*D132/12+E132+F132+41*G132/36</f>
        <v>517.95208888888885</v>
      </c>
      <c r="K132" t="s">
        <v>444</v>
      </c>
      <c r="L132" t="s">
        <v>434</v>
      </c>
    </row>
    <row r="133" spans="1:12" x14ac:dyDescent="0.25">
      <c r="A133" t="s">
        <v>131</v>
      </c>
      <c r="B133" t="s">
        <v>339</v>
      </c>
      <c r="C133">
        <v>51</v>
      </c>
      <c r="D133">
        <v>29.1</v>
      </c>
      <c r="E133" s="1">
        <v>93.846899999999991</v>
      </c>
      <c r="F133">
        <v>32</v>
      </c>
      <c r="G133">
        <v>0</v>
      </c>
      <c r="H133" s="1">
        <f t="shared" si="4"/>
        <v>0</v>
      </c>
      <c r="I133" s="1">
        <f t="shared" si="5"/>
        <v>205.94689999999997</v>
      </c>
      <c r="K133" t="s">
        <v>441</v>
      </c>
    </row>
    <row r="134" spans="1:12" x14ac:dyDescent="0.25">
      <c r="A134" t="s">
        <v>132</v>
      </c>
      <c r="B134" t="s">
        <v>340</v>
      </c>
      <c r="C134">
        <v>33</v>
      </c>
      <c r="D134">
        <v>67.3</v>
      </c>
      <c r="E134" s="1">
        <v>156.27809999999999</v>
      </c>
      <c r="F134">
        <v>24</v>
      </c>
      <c r="G134">
        <v>180.1</v>
      </c>
      <c r="H134" s="1">
        <f t="shared" si="4"/>
        <v>75.041666666666671</v>
      </c>
      <c r="I134" s="1">
        <f t="shared" si="5"/>
        <v>460.67809999999997</v>
      </c>
      <c r="K134" t="s">
        <v>432</v>
      </c>
    </row>
    <row r="135" spans="1:12" x14ac:dyDescent="0.25">
      <c r="A135" t="s">
        <v>133</v>
      </c>
      <c r="B135" t="s">
        <v>341</v>
      </c>
      <c r="C135">
        <v>28</v>
      </c>
      <c r="D135">
        <v>32.799999999999997</v>
      </c>
      <c r="E135" s="1">
        <v>74.970800000000011</v>
      </c>
      <c r="F135">
        <v>14</v>
      </c>
      <c r="G135">
        <v>137.19999999999999</v>
      </c>
      <c r="H135" s="1">
        <f t="shared" si="4"/>
        <v>57.166666666666657</v>
      </c>
      <c r="I135" s="1">
        <f t="shared" si="5"/>
        <v>286.9708</v>
      </c>
      <c r="K135" t="s">
        <v>431</v>
      </c>
    </row>
    <row r="136" spans="1:12" x14ac:dyDescent="0.25">
      <c r="A136" t="s">
        <v>134</v>
      </c>
      <c r="B136" t="s">
        <v>342</v>
      </c>
      <c r="C136">
        <v>39</v>
      </c>
      <c r="D136">
        <v>15.1</v>
      </c>
      <c r="E136" s="1">
        <v>80.306799999999996</v>
      </c>
      <c r="F136">
        <v>40</v>
      </c>
      <c r="G136">
        <v>89.8</v>
      </c>
      <c r="H136" s="1">
        <f t="shared" si="4"/>
        <v>37.416666666666664</v>
      </c>
      <c r="I136" s="1">
        <f t="shared" si="5"/>
        <v>264.20679999999999</v>
      </c>
      <c r="K136" t="s">
        <v>427</v>
      </c>
    </row>
    <row r="137" spans="1:12" x14ac:dyDescent="0.25">
      <c r="A137" t="s">
        <v>135</v>
      </c>
      <c r="B137" t="s">
        <v>343</v>
      </c>
      <c r="C137">
        <v>76</v>
      </c>
      <c r="D137">
        <v>77.099999999999994</v>
      </c>
      <c r="E137" s="1">
        <v>218.3091</v>
      </c>
      <c r="F137">
        <v>38</v>
      </c>
      <c r="G137">
        <v>205.9</v>
      </c>
      <c r="H137" s="1">
        <f t="shared" si="4"/>
        <v>85.791666666666671</v>
      </c>
      <c r="I137" s="1">
        <f t="shared" si="5"/>
        <v>615.30909999999994</v>
      </c>
      <c r="K137" t="s">
        <v>428</v>
      </c>
    </row>
    <row r="138" spans="1:12" x14ac:dyDescent="0.25">
      <c r="A138" t="s">
        <v>136</v>
      </c>
      <c r="B138" t="s">
        <v>344</v>
      </c>
      <c r="C138">
        <v>43</v>
      </c>
      <c r="D138">
        <v>56.4</v>
      </c>
      <c r="E138" s="1">
        <v>127.59710000000003</v>
      </c>
      <c r="F138">
        <v>36</v>
      </c>
      <c r="G138">
        <v>138.19999999999999</v>
      </c>
      <c r="H138" s="1">
        <f t="shared" si="4"/>
        <v>57.583333333333329</v>
      </c>
      <c r="I138" s="1">
        <f t="shared" si="5"/>
        <v>401.19710000000003</v>
      </c>
      <c r="K138" t="s">
        <v>430</v>
      </c>
    </row>
    <row r="139" spans="1:12" x14ac:dyDescent="0.25">
      <c r="A139" t="s">
        <v>137</v>
      </c>
      <c r="B139" t="s">
        <v>345</v>
      </c>
      <c r="C139">
        <v>49</v>
      </c>
      <c r="D139">
        <v>26.6</v>
      </c>
      <c r="E139" s="1">
        <v>120.99379999999998</v>
      </c>
      <c r="F139">
        <v>40</v>
      </c>
      <c r="G139">
        <v>154.80000000000001</v>
      </c>
      <c r="H139" s="1">
        <f t="shared" si="4"/>
        <v>64.500000000000014</v>
      </c>
      <c r="I139" s="1">
        <f t="shared" si="5"/>
        <v>391.3938</v>
      </c>
      <c r="J139">
        <f>C139+D139*7/12+E139+F139+41*G139/36</f>
        <v>401.81046666666668</v>
      </c>
      <c r="K139" t="s">
        <v>430</v>
      </c>
    </row>
    <row r="140" spans="1:12" x14ac:dyDescent="0.25">
      <c r="A140" t="s">
        <v>138</v>
      </c>
      <c r="B140" t="s">
        <v>346</v>
      </c>
      <c r="C140">
        <v>70</v>
      </c>
      <c r="D140">
        <v>73.400000000000006</v>
      </c>
      <c r="E140" s="1">
        <v>174.05365</v>
      </c>
      <c r="F140">
        <v>40</v>
      </c>
      <c r="G140">
        <v>188.3</v>
      </c>
      <c r="H140" s="1">
        <f t="shared" si="4"/>
        <v>78.458333333333329</v>
      </c>
      <c r="I140" s="1">
        <f t="shared" si="5"/>
        <v>545.75365000000011</v>
      </c>
      <c r="K140" t="s">
        <v>438</v>
      </c>
    </row>
    <row r="141" spans="1:12" x14ac:dyDescent="0.25">
      <c r="A141" t="s">
        <v>139</v>
      </c>
      <c r="B141" t="s">
        <v>347</v>
      </c>
      <c r="C141">
        <v>53</v>
      </c>
      <c r="D141">
        <v>55.8</v>
      </c>
      <c r="E141" s="1">
        <v>185.49270000000001</v>
      </c>
      <c r="F141">
        <v>32</v>
      </c>
      <c r="G141">
        <v>173.6</v>
      </c>
      <c r="H141" s="1">
        <f t="shared" si="4"/>
        <v>72.333333333333329</v>
      </c>
      <c r="I141" s="1">
        <f t="shared" si="5"/>
        <v>499.89269999999999</v>
      </c>
      <c r="K141" t="s">
        <v>429</v>
      </c>
    </row>
    <row r="142" spans="1:12" x14ac:dyDescent="0.25">
      <c r="A142" t="s">
        <v>140</v>
      </c>
      <c r="B142" t="s">
        <v>348</v>
      </c>
      <c r="C142">
        <v>68</v>
      </c>
      <c r="D142">
        <v>38.9</v>
      </c>
      <c r="E142" s="1">
        <v>144.00529999999998</v>
      </c>
      <c r="F142">
        <v>38</v>
      </c>
      <c r="G142">
        <v>130.19999999999999</v>
      </c>
      <c r="H142" s="1">
        <f t="shared" si="4"/>
        <v>54.249999999999993</v>
      </c>
      <c r="I142" s="1">
        <f t="shared" si="5"/>
        <v>419.1053</v>
      </c>
      <c r="K142" t="s">
        <v>430</v>
      </c>
    </row>
    <row r="143" spans="1:12" x14ac:dyDescent="0.25">
      <c r="A143" t="s">
        <v>141</v>
      </c>
      <c r="B143" t="s">
        <v>349</v>
      </c>
      <c r="C143">
        <v>34</v>
      </c>
      <c r="D143">
        <v>20.6</v>
      </c>
      <c r="E143" s="1">
        <v>69.83489999999999</v>
      </c>
      <c r="F143">
        <v>28</v>
      </c>
      <c r="G143">
        <v>136.19999999999999</v>
      </c>
      <c r="H143" s="1">
        <f t="shared" si="4"/>
        <v>56.749999999999993</v>
      </c>
      <c r="I143" s="1">
        <f t="shared" si="5"/>
        <v>288.63490000000002</v>
      </c>
      <c r="K143" t="s">
        <v>431</v>
      </c>
    </row>
    <row r="144" spans="1:12" x14ac:dyDescent="0.25">
      <c r="A144" t="s">
        <v>142</v>
      </c>
      <c r="B144" t="s">
        <v>350</v>
      </c>
      <c r="C144">
        <v>54</v>
      </c>
      <c r="D144">
        <v>41.2</v>
      </c>
      <c r="E144" s="1">
        <v>139.33629999999999</v>
      </c>
      <c r="F144">
        <v>12</v>
      </c>
      <c r="G144">
        <v>143.1</v>
      </c>
      <c r="H144" s="1">
        <f t="shared" si="4"/>
        <v>59.625</v>
      </c>
      <c r="I144" s="1">
        <f t="shared" si="5"/>
        <v>389.63630000000001</v>
      </c>
      <c r="K144" t="s">
        <v>426</v>
      </c>
      <c r="L144" t="s">
        <v>449</v>
      </c>
    </row>
    <row r="145" spans="1:12" x14ac:dyDescent="0.25">
      <c r="A145" t="s">
        <v>143</v>
      </c>
      <c r="B145" t="s">
        <v>351</v>
      </c>
      <c r="C145">
        <v>65</v>
      </c>
      <c r="D145">
        <v>53.9</v>
      </c>
      <c r="E145" s="1">
        <v>139.73650000000001</v>
      </c>
      <c r="F145">
        <v>40</v>
      </c>
      <c r="G145">
        <v>173.6</v>
      </c>
      <c r="H145" s="1">
        <f t="shared" si="4"/>
        <v>72.333333333333329</v>
      </c>
      <c r="I145" s="1">
        <f t="shared" si="5"/>
        <v>472.23649999999998</v>
      </c>
      <c r="J145">
        <f>C145*17/12+D145+E145*29/34+F145+G145</f>
        <v>478.77034803921572</v>
      </c>
      <c r="K145" t="s">
        <v>429</v>
      </c>
      <c r="L145" t="s">
        <v>434</v>
      </c>
    </row>
    <row r="146" spans="1:12" x14ac:dyDescent="0.25">
      <c r="A146" t="s">
        <v>144</v>
      </c>
      <c r="B146" t="s">
        <v>352</v>
      </c>
      <c r="C146">
        <v>23</v>
      </c>
      <c r="D146">
        <v>37.6</v>
      </c>
      <c r="E146" s="1">
        <v>96.381500000000003</v>
      </c>
      <c r="F146">
        <v>24</v>
      </c>
      <c r="G146">
        <v>110.8</v>
      </c>
      <c r="H146" s="1">
        <f t="shared" si="4"/>
        <v>46.166666666666664</v>
      </c>
      <c r="I146" s="1">
        <f t="shared" si="5"/>
        <v>291.78149999999999</v>
      </c>
      <c r="K146" t="s">
        <v>431</v>
      </c>
    </row>
    <row r="147" spans="1:12" x14ac:dyDescent="0.25">
      <c r="A147" t="s">
        <v>145</v>
      </c>
      <c r="B147" t="s">
        <v>353</v>
      </c>
      <c r="C147">
        <v>50</v>
      </c>
      <c r="D147">
        <v>29.1</v>
      </c>
      <c r="E147" s="1">
        <v>145.73949999999999</v>
      </c>
      <c r="F147">
        <v>38</v>
      </c>
      <c r="G147">
        <v>85.5</v>
      </c>
      <c r="H147" s="1">
        <f t="shared" si="4"/>
        <v>35.625</v>
      </c>
      <c r="I147" s="1">
        <f t="shared" si="5"/>
        <v>348.33949999999999</v>
      </c>
      <c r="K147" t="s">
        <v>433</v>
      </c>
    </row>
    <row r="148" spans="1:12" x14ac:dyDescent="0.25">
      <c r="A148" t="s">
        <v>146</v>
      </c>
      <c r="B148" t="s">
        <v>354</v>
      </c>
      <c r="C148">
        <v>46</v>
      </c>
      <c r="D148">
        <v>50.4</v>
      </c>
      <c r="E148" s="1">
        <v>121.2606</v>
      </c>
      <c r="F148">
        <v>22</v>
      </c>
      <c r="G148">
        <v>135.19999999999999</v>
      </c>
      <c r="H148" s="1">
        <f t="shared" si="4"/>
        <v>56.333333333333329</v>
      </c>
      <c r="I148" s="1">
        <f t="shared" si="5"/>
        <v>374.86059999999998</v>
      </c>
      <c r="K148" t="s">
        <v>426</v>
      </c>
    </row>
    <row r="149" spans="1:12" x14ac:dyDescent="0.25">
      <c r="A149" t="s">
        <v>147</v>
      </c>
      <c r="B149" t="s">
        <v>355</v>
      </c>
      <c r="C149">
        <v>49</v>
      </c>
      <c r="D149">
        <v>33.4</v>
      </c>
      <c r="E149" s="1">
        <v>146.97345000000001</v>
      </c>
      <c r="F149">
        <v>40</v>
      </c>
      <c r="G149">
        <v>119.1</v>
      </c>
      <c r="H149" s="1">
        <f t="shared" si="4"/>
        <v>49.625</v>
      </c>
      <c r="I149" s="1">
        <f t="shared" si="5"/>
        <v>388.47345000000007</v>
      </c>
      <c r="K149" t="s">
        <v>426</v>
      </c>
    </row>
    <row r="150" spans="1:12" x14ac:dyDescent="0.25">
      <c r="A150" t="s">
        <v>148</v>
      </c>
      <c r="B150" t="s">
        <v>356</v>
      </c>
      <c r="C150">
        <v>53</v>
      </c>
      <c r="D150">
        <v>9.1</v>
      </c>
      <c r="E150" s="1">
        <v>38.119050000000001</v>
      </c>
      <c r="F150">
        <v>28</v>
      </c>
      <c r="G150">
        <v>88.7</v>
      </c>
      <c r="H150" s="1">
        <f t="shared" si="4"/>
        <v>36.958333333333336</v>
      </c>
      <c r="I150" s="1">
        <f t="shared" si="5"/>
        <v>216.91905000000003</v>
      </c>
      <c r="J150">
        <f>C150*17/12+D150*7/12+E150+F150+G150</f>
        <v>235.21071666666666</v>
      </c>
      <c r="K150" t="s">
        <v>450</v>
      </c>
      <c r="L150" t="s">
        <v>434</v>
      </c>
    </row>
    <row r="151" spans="1:12" x14ac:dyDescent="0.25">
      <c r="A151" t="s">
        <v>149</v>
      </c>
      <c r="B151" t="s">
        <v>357</v>
      </c>
      <c r="C151">
        <v>72</v>
      </c>
      <c r="D151">
        <v>67.3</v>
      </c>
      <c r="E151" s="1">
        <v>197.43200000000002</v>
      </c>
      <c r="F151">
        <v>40</v>
      </c>
      <c r="G151">
        <v>192.7</v>
      </c>
      <c r="H151" s="1">
        <f t="shared" si="4"/>
        <v>80.291666666666671</v>
      </c>
      <c r="I151" s="1">
        <f t="shared" si="5"/>
        <v>569.43200000000002</v>
      </c>
      <c r="K151" t="s">
        <v>435</v>
      </c>
    </row>
    <row r="152" spans="1:12" x14ac:dyDescent="0.25">
      <c r="A152" t="s">
        <v>150</v>
      </c>
      <c r="B152" t="s">
        <v>358</v>
      </c>
      <c r="C152">
        <v>77</v>
      </c>
      <c r="D152">
        <v>77</v>
      </c>
      <c r="E152" s="1">
        <v>170.68530000000004</v>
      </c>
      <c r="F152">
        <v>40</v>
      </c>
      <c r="G152">
        <v>197.2</v>
      </c>
      <c r="H152" s="1">
        <f t="shared" si="4"/>
        <v>82.166666666666671</v>
      </c>
      <c r="I152" s="1">
        <f t="shared" si="5"/>
        <v>561.88530000000003</v>
      </c>
      <c r="K152" t="s">
        <v>435</v>
      </c>
    </row>
    <row r="153" spans="1:12" x14ac:dyDescent="0.25">
      <c r="A153" t="s">
        <v>151</v>
      </c>
      <c r="B153" t="s">
        <v>359</v>
      </c>
      <c r="C153">
        <v>65</v>
      </c>
      <c r="D153">
        <v>53.4</v>
      </c>
      <c r="E153" s="1">
        <v>141.00380000000001</v>
      </c>
      <c r="F153">
        <v>30</v>
      </c>
      <c r="G153">
        <v>151.9</v>
      </c>
      <c r="H153" s="1">
        <f t="shared" si="4"/>
        <v>63.291666666666664</v>
      </c>
      <c r="I153" s="1">
        <f t="shared" si="5"/>
        <v>441.30380000000002</v>
      </c>
      <c r="J153" t="s">
        <v>460</v>
      </c>
      <c r="K153" t="s">
        <v>459</v>
      </c>
    </row>
    <row r="154" spans="1:12" x14ac:dyDescent="0.25">
      <c r="A154" t="s">
        <v>152</v>
      </c>
      <c r="B154" t="s">
        <v>360</v>
      </c>
      <c r="C154">
        <v>75</v>
      </c>
      <c r="D154">
        <v>70.400000000000006</v>
      </c>
      <c r="E154" s="1">
        <v>204.50220000000002</v>
      </c>
      <c r="F154">
        <v>40</v>
      </c>
      <c r="G154">
        <v>208.5</v>
      </c>
      <c r="H154" s="1">
        <f t="shared" si="4"/>
        <v>86.875</v>
      </c>
      <c r="I154" s="1">
        <f t="shared" si="5"/>
        <v>598.40219999999999</v>
      </c>
      <c r="J154">
        <f>C154*17/12+D154+E154+F154+G154*31/36</f>
        <v>600.69386666666662</v>
      </c>
      <c r="K154" t="s">
        <v>428</v>
      </c>
      <c r="L154" t="s">
        <v>434</v>
      </c>
    </row>
    <row r="155" spans="1:12" x14ac:dyDescent="0.25">
      <c r="A155" t="s">
        <v>153</v>
      </c>
      <c r="B155" t="s">
        <v>361</v>
      </c>
      <c r="C155">
        <v>36</v>
      </c>
      <c r="D155">
        <v>23.6</v>
      </c>
      <c r="E155" s="1">
        <v>6.7367000000000008</v>
      </c>
      <c r="F155">
        <v>10</v>
      </c>
      <c r="G155">
        <v>117</v>
      </c>
      <c r="H155" s="1">
        <f t="shared" si="4"/>
        <v>48.75</v>
      </c>
      <c r="I155" s="1">
        <f t="shared" si="5"/>
        <v>193.33670000000001</v>
      </c>
      <c r="K155" t="s">
        <v>441</v>
      </c>
    </row>
    <row r="156" spans="1:12" x14ac:dyDescent="0.25">
      <c r="A156" t="s">
        <v>154</v>
      </c>
      <c r="B156" t="s">
        <v>362</v>
      </c>
      <c r="C156">
        <v>42</v>
      </c>
      <c r="D156">
        <v>24.2</v>
      </c>
      <c r="E156" s="1">
        <v>118.22575000000001</v>
      </c>
      <c r="F156">
        <v>36</v>
      </c>
      <c r="G156">
        <v>90.8</v>
      </c>
      <c r="H156" s="1">
        <f t="shared" si="4"/>
        <v>37.833333333333336</v>
      </c>
      <c r="I156" s="1">
        <f t="shared" si="5"/>
        <v>311.22575000000001</v>
      </c>
      <c r="K156" t="s">
        <v>431</v>
      </c>
      <c r="L156" t="s">
        <v>451</v>
      </c>
    </row>
    <row r="157" spans="1:12" x14ac:dyDescent="0.25">
      <c r="A157" t="s">
        <v>155</v>
      </c>
      <c r="B157" t="s">
        <v>363</v>
      </c>
      <c r="C157">
        <v>25</v>
      </c>
      <c r="D157">
        <v>0</v>
      </c>
      <c r="E157" s="1">
        <v>9.2045999999999992</v>
      </c>
      <c r="F157">
        <v>0</v>
      </c>
      <c r="G157">
        <v>0</v>
      </c>
      <c r="H157" s="1">
        <f t="shared" si="4"/>
        <v>0</v>
      </c>
      <c r="I157" s="1">
        <f t="shared" si="5"/>
        <v>34.204599999999999</v>
      </c>
      <c r="K157" t="s">
        <v>441</v>
      </c>
    </row>
    <row r="158" spans="1:12" x14ac:dyDescent="0.25">
      <c r="A158" t="s">
        <v>156</v>
      </c>
      <c r="B158" t="s">
        <v>364</v>
      </c>
      <c r="C158">
        <v>55</v>
      </c>
      <c r="D158">
        <v>59.5</v>
      </c>
      <c r="E158" s="1">
        <v>200.30010000000001</v>
      </c>
      <c r="F158">
        <v>38</v>
      </c>
      <c r="G158">
        <v>169.9</v>
      </c>
      <c r="H158" s="1">
        <f t="shared" si="4"/>
        <v>70.791666666666671</v>
      </c>
      <c r="I158" s="1">
        <f t="shared" si="5"/>
        <v>522.70010000000002</v>
      </c>
      <c r="K158" t="s">
        <v>438</v>
      </c>
    </row>
    <row r="159" spans="1:12" x14ac:dyDescent="0.25">
      <c r="A159" t="s">
        <v>157</v>
      </c>
      <c r="B159" t="s">
        <v>365</v>
      </c>
      <c r="C159">
        <v>63</v>
      </c>
      <c r="D159">
        <v>0</v>
      </c>
      <c r="E159" s="1">
        <v>115.32429999999998</v>
      </c>
      <c r="F159">
        <v>6</v>
      </c>
      <c r="G159">
        <v>0</v>
      </c>
      <c r="H159" s="1">
        <f t="shared" si="4"/>
        <v>0</v>
      </c>
      <c r="I159" s="1">
        <f t="shared" si="5"/>
        <v>184.32429999999999</v>
      </c>
      <c r="K159" t="s">
        <v>441</v>
      </c>
    </row>
    <row r="160" spans="1:12" x14ac:dyDescent="0.25">
      <c r="A160" t="s">
        <v>158</v>
      </c>
      <c r="B160" t="s">
        <v>366</v>
      </c>
      <c r="C160">
        <v>55</v>
      </c>
      <c r="D160">
        <v>44.9</v>
      </c>
      <c r="E160" s="1">
        <v>196.16470000000001</v>
      </c>
      <c r="F160">
        <v>32</v>
      </c>
      <c r="G160">
        <v>189.2</v>
      </c>
      <c r="H160" s="1">
        <f t="shared" si="4"/>
        <v>78.833333333333329</v>
      </c>
      <c r="I160" s="1">
        <f t="shared" si="5"/>
        <v>517.26469999999995</v>
      </c>
      <c r="J160" t="s">
        <v>440</v>
      </c>
      <c r="K160" t="s">
        <v>438</v>
      </c>
    </row>
    <row r="161" spans="1:12" x14ac:dyDescent="0.25">
      <c r="A161" t="s">
        <v>159</v>
      </c>
      <c r="B161" t="s">
        <v>367</v>
      </c>
      <c r="C161">
        <v>47</v>
      </c>
      <c r="D161">
        <v>34.6</v>
      </c>
      <c r="E161" s="1">
        <v>89.444699999999997</v>
      </c>
      <c r="F161">
        <v>40</v>
      </c>
      <c r="G161">
        <v>135.19999999999999</v>
      </c>
      <c r="H161" s="1">
        <f t="shared" si="4"/>
        <v>56.333333333333329</v>
      </c>
      <c r="I161" s="1">
        <f t="shared" si="5"/>
        <v>346.24469999999997</v>
      </c>
      <c r="K161" t="s">
        <v>433</v>
      </c>
    </row>
    <row r="162" spans="1:12" x14ac:dyDescent="0.25">
      <c r="A162" t="s">
        <v>160</v>
      </c>
      <c r="B162" t="s">
        <v>368</v>
      </c>
      <c r="C162">
        <v>62</v>
      </c>
      <c r="D162">
        <v>44.9</v>
      </c>
      <c r="E162" s="1">
        <v>150.60860000000005</v>
      </c>
      <c r="F162">
        <v>40</v>
      </c>
      <c r="G162">
        <v>135.19999999999999</v>
      </c>
      <c r="H162" s="1">
        <f t="shared" si="4"/>
        <v>56.333333333333329</v>
      </c>
      <c r="I162" s="1">
        <f t="shared" si="5"/>
        <v>432.70860000000005</v>
      </c>
      <c r="J162">
        <f>C162*17/12+D162*7/12+E162+F162+G162</f>
        <v>439.83360000000005</v>
      </c>
      <c r="K162" t="s">
        <v>432</v>
      </c>
      <c r="L162" t="s">
        <v>452</v>
      </c>
    </row>
    <row r="163" spans="1:12" x14ac:dyDescent="0.25">
      <c r="A163" t="s">
        <v>161</v>
      </c>
      <c r="B163" t="s">
        <v>369</v>
      </c>
      <c r="C163">
        <v>39</v>
      </c>
      <c r="D163">
        <v>31.6</v>
      </c>
      <c r="E163" s="1">
        <v>112.38949999999998</v>
      </c>
      <c r="F163">
        <v>20</v>
      </c>
      <c r="G163">
        <v>158.6</v>
      </c>
      <c r="H163" s="1">
        <f t="shared" si="4"/>
        <v>66.083333333333329</v>
      </c>
      <c r="I163" s="1">
        <f t="shared" si="5"/>
        <v>361.58949999999993</v>
      </c>
      <c r="K163" t="s">
        <v>426</v>
      </c>
    </row>
    <row r="164" spans="1:12" x14ac:dyDescent="0.25">
      <c r="A164" t="s">
        <v>162</v>
      </c>
      <c r="B164" t="s">
        <v>370</v>
      </c>
      <c r="C164">
        <v>68</v>
      </c>
      <c r="D164">
        <v>78</v>
      </c>
      <c r="E164" s="1">
        <v>214.774</v>
      </c>
      <c r="F164">
        <v>40</v>
      </c>
      <c r="G164">
        <v>223.7</v>
      </c>
      <c r="H164" s="1">
        <f t="shared" si="4"/>
        <v>93.208333333333329</v>
      </c>
      <c r="I164" s="1">
        <f t="shared" si="5"/>
        <v>624.47399999999993</v>
      </c>
      <c r="K164" t="s">
        <v>428</v>
      </c>
    </row>
    <row r="165" spans="1:12" x14ac:dyDescent="0.25">
      <c r="A165" t="s">
        <v>163</v>
      </c>
      <c r="B165" t="s">
        <v>371</v>
      </c>
      <c r="C165">
        <v>62</v>
      </c>
      <c r="D165">
        <v>38.799999999999997</v>
      </c>
      <c r="E165" s="1">
        <v>166.88339999999999</v>
      </c>
      <c r="F165">
        <v>28</v>
      </c>
      <c r="G165">
        <v>138.19999999999999</v>
      </c>
      <c r="H165" s="1">
        <f t="shared" si="4"/>
        <v>57.583333333333329</v>
      </c>
      <c r="I165" s="1">
        <f t="shared" si="5"/>
        <v>433.88339999999999</v>
      </c>
      <c r="J165">
        <f>C165*17/12+D165*7/12+E165+F165+G165</f>
        <v>443.55006666666662</v>
      </c>
      <c r="K165" t="s">
        <v>432</v>
      </c>
      <c r="L165" t="s">
        <v>452</v>
      </c>
    </row>
    <row r="166" spans="1:12" x14ac:dyDescent="0.25">
      <c r="A166" t="s">
        <v>164</v>
      </c>
      <c r="B166" t="s">
        <v>372</v>
      </c>
      <c r="C166">
        <v>34</v>
      </c>
      <c r="D166">
        <v>45.4</v>
      </c>
      <c r="E166" s="1">
        <v>166.01629999999997</v>
      </c>
      <c r="F166">
        <v>40</v>
      </c>
      <c r="G166">
        <v>98.3</v>
      </c>
      <c r="H166" s="1">
        <f t="shared" si="4"/>
        <v>40.958333333333336</v>
      </c>
      <c r="I166" s="1">
        <f t="shared" si="5"/>
        <v>383.71629999999999</v>
      </c>
      <c r="K166" t="s">
        <v>426</v>
      </c>
    </row>
    <row r="167" spans="1:12" x14ac:dyDescent="0.25">
      <c r="A167" t="s">
        <v>165</v>
      </c>
      <c r="B167" t="s">
        <v>373</v>
      </c>
      <c r="C167">
        <v>53</v>
      </c>
      <c r="D167">
        <v>45.4</v>
      </c>
      <c r="E167" s="1">
        <v>166.61659999999998</v>
      </c>
      <c r="F167">
        <v>38</v>
      </c>
      <c r="G167">
        <v>174.6</v>
      </c>
      <c r="H167" s="1">
        <f t="shared" si="4"/>
        <v>72.75</v>
      </c>
      <c r="I167" s="1">
        <f t="shared" si="5"/>
        <v>477.61659999999995</v>
      </c>
      <c r="J167">
        <f>C167+D167*7/12+E167+F167+G167*41/36</f>
        <v>482.94993333333332</v>
      </c>
      <c r="K167" t="s">
        <v>429</v>
      </c>
    </row>
    <row r="168" spans="1:12" x14ac:dyDescent="0.25">
      <c r="A168" t="s">
        <v>166</v>
      </c>
      <c r="B168" t="s">
        <v>374</v>
      </c>
      <c r="C168">
        <v>68</v>
      </c>
      <c r="D168">
        <v>35.799999999999997</v>
      </c>
      <c r="E168" s="1">
        <v>156.37815000000001</v>
      </c>
      <c r="F168">
        <v>40</v>
      </c>
      <c r="G168">
        <v>154.80000000000001</v>
      </c>
      <c r="H168" s="1">
        <f t="shared" si="4"/>
        <v>64.500000000000014</v>
      </c>
      <c r="I168" s="1">
        <f t="shared" si="5"/>
        <v>454.97815000000003</v>
      </c>
      <c r="K168" t="s">
        <v>432</v>
      </c>
    </row>
    <row r="169" spans="1:12" x14ac:dyDescent="0.25">
      <c r="A169" t="s">
        <v>167</v>
      </c>
      <c r="B169" t="s">
        <v>375</v>
      </c>
      <c r="C169">
        <v>41</v>
      </c>
      <c r="D169">
        <v>41.3</v>
      </c>
      <c r="E169" s="1">
        <v>166.75</v>
      </c>
      <c r="F169">
        <v>32</v>
      </c>
      <c r="G169">
        <v>112.9</v>
      </c>
      <c r="H169" s="1">
        <f t="shared" si="4"/>
        <v>47.041666666666664</v>
      </c>
      <c r="I169" s="1">
        <f t="shared" si="5"/>
        <v>393.95000000000005</v>
      </c>
      <c r="J169">
        <f>C169+D169+E169*39/34+F169+G169*31/36</f>
        <v>402.79150326797384</v>
      </c>
      <c r="K169" t="s">
        <v>453</v>
      </c>
      <c r="L169" t="s">
        <v>454</v>
      </c>
    </row>
    <row r="170" spans="1:12" x14ac:dyDescent="0.25">
      <c r="A170" t="s">
        <v>168</v>
      </c>
      <c r="B170" t="s">
        <v>376</v>
      </c>
      <c r="C170">
        <v>65</v>
      </c>
      <c r="D170">
        <v>38.799999999999997</v>
      </c>
      <c r="E170" s="1">
        <v>156.54490000000001</v>
      </c>
      <c r="F170">
        <v>40</v>
      </c>
      <c r="G170">
        <v>136.19999999999999</v>
      </c>
      <c r="H170" s="1">
        <f t="shared" si="4"/>
        <v>56.749999999999993</v>
      </c>
      <c r="I170" s="1">
        <f t="shared" si="5"/>
        <v>436.54489999999998</v>
      </c>
      <c r="J170" t="s">
        <v>440</v>
      </c>
      <c r="K170" t="s">
        <v>432</v>
      </c>
    </row>
    <row r="171" spans="1:12" x14ac:dyDescent="0.25">
      <c r="A171" t="s">
        <v>169</v>
      </c>
      <c r="B171" t="s">
        <v>377</v>
      </c>
      <c r="C171">
        <v>68</v>
      </c>
      <c r="D171">
        <v>65.599999999999994</v>
      </c>
      <c r="E171" s="1">
        <v>196.49819999999997</v>
      </c>
      <c r="F171">
        <v>40</v>
      </c>
      <c r="G171">
        <v>209.4</v>
      </c>
      <c r="H171" s="1">
        <f t="shared" si="4"/>
        <v>87.25</v>
      </c>
      <c r="I171" s="1">
        <f t="shared" si="5"/>
        <v>579.4982</v>
      </c>
      <c r="K171" t="s">
        <v>435</v>
      </c>
    </row>
    <row r="172" spans="1:12" x14ac:dyDescent="0.25">
      <c r="A172" t="s">
        <v>170</v>
      </c>
      <c r="B172" t="s">
        <v>378</v>
      </c>
      <c r="C172">
        <v>74</v>
      </c>
      <c r="D172">
        <v>88.6</v>
      </c>
      <c r="E172" s="1">
        <v>214.70730000000003</v>
      </c>
      <c r="F172">
        <v>40</v>
      </c>
      <c r="G172">
        <v>217.9</v>
      </c>
      <c r="H172" s="1">
        <f t="shared" si="4"/>
        <v>90.791666666666671</v>
      </c>
      <c r="I172" s="1">
        <f t="shared" si="5"/>
        <v>635.20730000000003</v>
      </c>
      <c r="K172" t="s">
        <v>428</v>
      </c>
    </row>
    <row r="173" spans="1:12" x14ac:dyDescent="0.25">
      <c r="A173" t="s">
        <v>171</v>
      </c>
      <c r="B173" t="s">
        <v>379</v>
      </c>
      <c r="C173">
        <v>77</v>
      </c>
      <c r="D173">
        <v>87.3</v>
      </c>
      <c r="E173" s="1">
        <v>187.36029999999997</v>
      </c>
      <c r="F173">
        <v>40</v>
      </c>
      <c r="G173">
        <v>200.7</v>
      </c>
      <c r="H173" s="1">
        <f t="shared" si="4"/>
        <v>83.625</v>
      </c>
      <c r="I173" s="1">
        <f t="shared" si="5"/>
        <v>592.36030000000005</v>
      </c>
      <c r="J173">
        <f>C173+17*D173/12+E173*29/34+F173+G173</f>
        <v>601.18231470588239</v>
      </c>
      <c r="K173" t="s">
        <v>428</v>
      </c>
    </row>
    <row r="174" spans="1:12" x14ac:dyDescent="0.25">
      <c r="A174" t="s">
        <v>172</v>
      </c>
      <c r="B174" t="s">
        <v>380</v>
      </c>
      <c r="C174">
        <v>31</v>
      </c>
      <c r="D174">
        <v>54</v>
      </c>
      <c r="E174" s="1">
        <v>170.81870000000001</v>
      </c>
      <c r="F174">
        <v>40</v>
      </c>
      <c r="G174">
        <v>130.19999999999999</v>
      </c>
      <c r="H174" s="1">
        <f t="shared" si="4"/>
        <v>54.249999999999993</v>
      </c>
      <c r="I174" s="1">
        <f t="shared" si="5"/>
        <v>426.01870000000002</v>
      </c>
      <c r="K174" t="s">
        <v>430</v>
      </c>
    </row>
    <row r="175" spans="1:12" x14ac:dyDescent="0.25">
      <c r="A175" t="s">
        <v>173</v>
      </c>
      <c r="B175" t="s">
        <v>381</v>
      </c>
      <c r="C175">
        <v>73</v>
      </c>
      <c r="D175">
        <v>66.599999999999994</v>
      </c>
      <c r="E175" s="1">
        <v>215.77449999999999</v>
      </c>
      <c r="F175">
        <v>40</v>
      </c>
      <c r="G175">
        <v>225.4</v>
      </c>
      <c r="H175" s="1">
        <f t="shared" si="4"/>
        <v>93.916666666666671</v>
      </c>
      <c r="I175" s="1">
        <f t="shared" si="5"/>
        <v>620.77449999999999</v>
      </c>
      <c r="K175" t="s">
        <v>428</v>
      </c>
    </row>
    <row r="176" spans="1:12" x14ac:dyDescent="0.25">
      <c r="A176" t="s">
        <v>174</v>
      </c>
      <c r="B176" t="s">
        <v>382</v>
      </c>
      <c r="C176">
        <v>51</v>
      </c>
      <c r="D176">
        <v>40</v>
      </c>
      <c r="E176" s="1">
        <v>127.0635</v>
      </c>
      <c r="F176">
        <v>40</v>
      </c>
      <c r="G176">
        <v>108.8</v>
      </c>
      <c r="H176" s="1">
        <f t="shared" si="4"/>
        <v>45.333333333333336</v>
      </c>
      <c r="I176" s="1">
        <f t="shared" si="5"/>
        <v>366.86349999999999</v>
      </c>
      <c r="K176" t="s">
        <v>426</v>
      </c>
    </row>
    <row r="177" spans="1:12" x14ac:dyDescent="0.25">
      <c r="A177" t="s">
        <v>175</v>
      </c>
      <c r="B177" t="s">
        <v>383</v>
      </c>
      <c r="C177">
        <v>60</v>
      </c>
      <c r="D177">
        <v>63.7</v>
      </c>
      <c r="E177" s="1">
        <v>171.68579999999997</v>
      </c>
      <c r="F177">
        <v>38</v>
      </c>
      <c r="G177">
        <v>169.9</v>
      </c>
      <c r="H177" s="1">
        <f t="shared" si="4"/>
        <v>70.791666666666671</v>
      </c>
      <c r="I177" s="1">
        <f t="shared" si="5"/>
        <v>503.28579999999999</v>
      </c>
      <c r="K177" t="s">
        <v>438</v>
      </c>
    </row>
    <row r="178" spans="1:12" x14ac:dyDescent="0.25">
      <c r="A178" t="s">
        <v>176</v>
      </c>
      <c r="B178" t="s">
        <v>384</v>
      </c>
      <c r="C178">
        <v>67</v>
      </c>
      <c r="D178">
        <v>49.1</v>
      </c>
      <c r="E178" s="1">
        <v>86.076349999999991</v>
      </c>
      <c r="F178">
        <v>40</v>
      </c>
      <c r="G178">
        <v>151.9</v>
      </c>
      <c r="H178" s="1">
        <f t="shared" si="4"/>
        <v>63.291666666666664</v>
      </c>
      <c r="I178" s="1">
        <f t="shared" si="5"/>
        <v>394.07634999999999</v>
      </c>
      <c r="J178">
        <f>C178*17/12+D178*7/12+E178+F178+G178</f>
        <v>401.53468333333331</v>
      </c>
      <c r="K178" t="s">
        <v>430</v>
      </c>
    </row>
    <row r="179" spans="1:12" x14ac:dyDescent="0.25">
      <c r="A179" t="s">
        <v>177</v>
      </c>
      <c r="B179" t="s">
        <v>385</v>
      </c>
      <c r="C179">
        <v>46</v>
      </c>
      <c r="D179">
        <v>57.6</v>
      </c>
      <c r="E179" s="1">
        <v>202.36779999999999</v>
      </c>
      <c r="F179">
        <v>38</v>
      </c>
      <c r="G179">
        <v>101.4</v>
      </c>
      <c r="H179" s="1">
        <f t="shared" si="4"/>
        <v>42.25</v>
      </c>
      <c r="I179" s="1">
        <f t="shared" si="5"/>
        <v>445.36779999999999</v>
      </c>
      <c r="K179" t="s">
        <v>432</v>
      </c>
    </row>
    <row r="180" spans="1:12" x14ac:dyDescent="0.25">
      <c r="A180" t="s">
        <v>178</v>
      </c>
      <c r="B180" t="s">
        <v>386</v>
      </c>
      <c r="C180">
        <v>52</v>
      </c>
      <c r="D180">
        <v>29.1</v>
      </c>
      <c r="E180" s="1">
        <v>185.42599999999999</v>
      </c>
      <c r="F180">
        <v>40</v>
      </c>
      <c r="G180">
        <v>123.1</v>
      </c>
      <c r="H180" s="1">
        <f t="shared" si="4"/>
        <v>51.291666666666664</v>
      </c>
      <c r="I180" s="1">
        <f t="shared" si="5"/>
        <v>429.62599999999998</v>
      </c>
      <c r="J180">
        <f>C180+D180*7/12+E180*39/34+F180+G180</f>
        <v>444.76952941176467</v>
      </c>
      <c r="K180" t="s">
        <v>432</v>
      </c>
    </row>
    <row r="181" spans="1:12" x14ac:dyDescent="0.25">
      <c r="A181" t="s">
        <v>179</v>
      </c>
      <c r="B181" t="s">
        <v>387</v>
      </c>
      <c r="C181">
        <v>51</v>
      </c>
      <c r="D181">
        <v>31.6</v>
      </c>
      <c r="E181" s="1">
        <v>154.077</v>
      </c>
      <c r="F181">
        <v>40</v>
      </c>
      <c r="G181">
        <v>108.8</v>
      </c>
      <c r="H181" s="1">
        <f t="shared" si="4"/>
        <v>45.333333333333336</v>
      </c>
      <c r="I181" s="1">
        <f t="shared" si="5"/>
        <v>385.47700000000003</v>
      </c>
      <c r="K181" t="s">
        <v>426</v>
      </c>
    </row>
    <row r="182" spans="1:12" x14ac:dyDescent="0.25">
      <c r="A182" t="s">
        <v>180</v>
      </c>
      <c r="B182" t="s">
        <v>388</v>
      </c>
      <c r="C182">
        <v>47</v>
      </c>
      <c r="D182">
        <v>54.6</v>
      </c>
      <c r="E182" s="1">
        <v>174.82070000000002</v>
      </c>
      <c r="F182">
        <v>36</v>
      </c>
      <c r="G182">
        <v>161.4</v>
      </c>
      <c r="H182" s="1">
        <f t="shared" si="4"/>
        <v>67.25</v>
      </c>
      <c r="I182" s="1">
        <f t="shared" si="5"/>
        <v>473.82069999999999</v>
      </c>
      <c r="J182">
        <f>C182*7/12+D182+E182*39/34+F182+G182</f>
        <v>479.94629313725488</v>
      </c>
      <c r="K182" t="s">
        <v>429</v>
      </c>
    </row>
    <row r="183" spans="1:12" x14ac:dyDescent="0.25">
      <c r="A183" t="s">
        <v>181</v>
      </c>
      <c r="B183" t="s">
        <v>389</v>
      </c>
      <c r="C183">
        <v>41</v>
      </c>
      <c r="D183">
        <v>49.1</v>
      </c>
      <c r="E183" s="1">
        <v>91.712500000000006</v>
      </c>
      <c r="F183">
        <v>24</v>
      </c>
      <c r="G183">
        <v>93</v>
      </c>
      <c r="H183" s="1">
        <f t="shared" si="4"/>
        <v>38.75</v>
      </c>
      <c r="I183" s="1">
        <f t="shared" si="5"/>
        <v>298.8125</v>
      </c>
      <c r="K183" t="s">
        <v>431</v>
      </c>
    </row>
    <row r="184" spans="1:12" x14ac:dyDescent="0.25">
      <c r="A184" t="s">
        <v>182</v>
      </c>
      <c r="B184" t="s">
        <v>390</v>
      </c>
      <c r="C184">
        <v>60</v>
      </c>
      <c r="D184">
        <v>59.4</v>
      </c>
      <c r="E184" s="1">
        <v>84.508899999999997</v>
      </c>
      <c r="F184">
        <v>36</v>
      </c>
      <c r="G184">
        <v>170.8</v>
      </c>
      <c r="H184" s="1">
        <f t="shared" si="4"/>
        <v>71.166666666666671</v>
      </c>
      <c r="I184" s="1">
        <f t="shared" si="5"/>
        <v>410.70890000000003</v>
      </c>
      <c r="K184" t="s">
        <v>430</v>
      </c>
    </row>
    <row r="185" spans="1:12" x14ac:dyDescent="0.25">
      <c r="A185" t="s">
        <v>183</v>
      </c>
      <c r="B185" t="s">
        <v>391</v>
      </c>
      <c r="C185">
        <v>64</v>
      </c>
      <c r="D185">
        <v>60</v>
      </c>
      <c r="E185" s="1">
        <v>166.6833</v>
      </c>
      <c r="F185">
        <v>40</v>
      </c>
      <c r="G185">
        <v>161.4</v>
      </c>
      <c r="H185" s="1">
        <f t="shared" si="4"/>
        <v>67.25</v>
      </c>
      <c r="I185" s="1">
        <f t="shared" si="5"/>
        <v>492.08330000000001</v>
      </c>
      <c r="K185" t="s">
        <v>429</v>
      </c>
    </row>
    <row r="186" spans="1:12" x14ac:dyDescent="0.25">
      <c r="A186" t="s">
        <v>184</v>
      </c>
      <c r="B186" t="s">
        <v>392</v>
      </c>
      <c r="C186">
        <v>52</v>
      </c>
      <c r="D186">
        <v>29.6</v>
      </c>
      <c r="E186" s="1">
        <v>84.442199999999985</v>
      </c>
      <c r="F186">
        <v>26</v>
      </c>
      <c r="G186">
        <v>83.3</v>
      </c>
      <c r="H186" s="1">
        <f t="shared" si="4"/>
        <v>34.708333333333336</v>
      </c>
      <c r="I186" s="1">
        <f t="shared" si="5"/>
        <v>275.34219999999999</v>
      </c>
      <c r="J186">
        <f>C186*17/12+D186*7/12+E186+F186+G186</f>
        <v>284.67553333333331</v>
      </c>
      <c r="K186" t="s">
        <v>456</v>
      </c>
      <c r="L186" t="s">
        <v>455</v>
      </c>
    </row>
    <row r="187" spans="1:12" x14ac:dyDescent="0.25">
      <c r="A187" t="s">
        <v>185</v>
      </c>
      <c r="B187" t="s">
        <v>393</v>
      </c>
      <c r="C187">
        <v>58</v>
      </c>
      <c r="D187">
        <v>62.5</v>
      </c>
      <c r="E187" s="1">
        <v>129.86490000000001</v>
      </c>
      <c r="F187">
        <v>40</v>
      </c>
      <c r="G187">
        <v>163.30000000000001</v>
      </c>
      <c r="H187" s="1">
        <f t="shared" si="4"/>
        <v>68.041666666666671</v>
      </c>
      <c r="I187" s="1">
        <f t="shared" si="5"/>
        <v>453.66490000000005</v>
      </c>
      <c r="K187" t="s">
        <v>432</v>
      </c>
    </row>
    <row r="188" spans="1:12" x14ac:dyDescent="0.25">
      <c r="A188" t="s">
        <v>186</v>
      </c>
      <c r="B188" t="s">
        <v>394</v>
      </c>
      <c r="C188">
        <v>30</v>
      </c>
      <c r="D188">
        <v>52.8</v>
      </c>
      <c r="E188" s="1">
        <v>122.56125000000002</v>
      </c>
      <c r="F188">
        <v>36</v>
      </c>
      <c r="G188">
        <v>155.69999999999999</v>
      </c>
      <c r="H188" s="1">
        <f t="shared" si="4"/>
        <v>64.874999999999986</v>
      </c>
      <c r="I188" s="1">
        <f t="shared" si="5"/>
        <v>397.06124999999997</v>
      </c>
      <c r="J188" t="s">
        <v>440</v>
      </c>
      <c r="K188" t="s">
        <v>430</v>
      </c>
    </row>
    <row r="189" spans="1:12" x14ac:dyDescent="0.25">
      <c r="A189" t="s">
        <v>187</v>
      </c>
      <c r="B189" t="s">
        <v>395</v>
      </c>
      <c r="C189">
        <v>51</v>
      </c>
      <c r="D189">
        <v>41.3</v>
      </c>
      <c r="E189" s="1">
        <v>206.50320000000002</v>
      </c>
      <c r="F189">
        <v>40</v>
      </c>
      <c r="G189">
        <v>170.8</v>
      </c>
      <c r="H189" s="1">
        <f t="shared" si="4"/>
        <v>71.166666666666671</v>
      </c>
      <c r="I189" s="1">
        <f t="shared" si="5"/>
        <v>509.60320000000002</v>
      </c>
      <c r="J189">
        <f>C189+D189*7/12+E189*39/34+F189+G189</f>
        <v>522.76298431372561</v>
      </c>
      <c r="K189" t="s">
        <v>438</v>
      </c>
    </row>
    <row r="190" spans="1:12" x14ac:dyDescent="0.25">
      <c r="A190" t="s">
        <v>188</v>
      </c>
      <c r="B190" t="s">
        <v>396</v>
      </c>
      <c r="C190">
        <v>43</v>
      </c>
      <c r="D190">
        <v>46.1</v>
      </c>
      <c r="E190" s="1">
        <v>185.69279999999998</v>
      </c>
      <c r="F190">
        <v>38</v>
      </c>
      <c r="G190">
        <v>150.9</v>
      </c>
      <c r="H190" s="1">
        <f t="shared" si="4"/>
        <v>62.875</v>
      </c>
      <c r="I190" s="1">
        <f t="shared" si="5"/>
        <v>463.69279999999992</v>
      </c>
      <c r="K190" t="s">
        <v>432</v>
      </c>
    </row>
    <row r="191" spans="1:12" x14ac:dyDescent="0.25">
      <c r="A191" t="s">
        <v>189</v>
      </c>
      <c r="B191" t="s">
        <v>397</v>
      </c>
      <c r="C191">
        <v>56</v>
      </c>
      <c r="D191">
        <v>76.400000000000006</v>
      </c>
      <c r="E191" s="1">
        <v>181.6241</v>
      </c>
      <c r="F191">
        <v>34</v>
      </c>
      <c r="G191">
        <v>165.2</v>
      </c>
      <c r="H191" s="1">
        <f t="shared" si="4"/>
        <v>68.833333333333329</v>
      </c>
      <c r="I191" s="1">
        <f t="shared" si="5"/>
        <v>513.22409999999991</v>
      </c>
      <c r="J191">
        <f>C191*7/12+D191*17/12+E191+F191+G191</f>
        <v>521.72409999999991</v>
      </c>
      <c r="K191" t="s">
        <v>438</v>
      </c>
    </row>
    <row r="192" spans="1:12" x14ac:dyDescent="0.25">
      <c r="A192" t="s">
        <v>190</v>
      </c>
      <c r="B192" t="s">
        <v>398</v>
      </c>
      <c r="C192">
        <v>67</v>
      </c>
      <c r="D192">
        <v>57</v>
      </c>
      <c r="E192" s="1">
        <v>152.54289999999997</v>
      </c>
      <c r="F192">
        <v>28</v>
      </c>
      <c r="G192">
        <v>167.1</v>
      </c>
      <c r="H192" s="1">
        <f t="shared" si="4"/>
        <v>69.625</v>
      </c>
      <c r="I192" s="1">
        <f t="shared" si="5"/>
        <v>471.64289999999994</v>
      </c>
      <c r="K192" t="s">
        <v>432</v>
      </c>
      <c r="L192" t="s">
        <v>451</v>
      </c>
    </row>
    <row r="193" spans="1:12" x14ac:dyDescent="0.25">
      <c r="A193" t="s">
        <v>191</v>
      </c>
      <c r="B193" t="s">
        <v>399</v>
      </c>
      <c r="C193">
        <v>42</v>
      </c>
      <c r="D193">
        <v>69.099999999999994</v>
      </c>
      <c r="E193" s="1">
        <v>155.61109999999999</v>
      </c>
      <c r="F193">
        <v>26</v>
      </c>
      <c r="G193">
        <v>164.3</v>
      </c>
      <c r="H193" s="1">
        <f t="shared" si="4"/>
        <v>68.458333333333329</v>
      </c>
      <c r="I193" s="1">
        <f t="shared" si="5"/>
        <v>457.0111</v>
      </c>
      <c r="K193" t="s">
        <v>432</v>
      </c>
    </row>
    <row r="194" spans="1:12" x14ac:dyDescent="0.25">
      <c r="A194" t="s">
        <v>192</v>
      </c>
      <c r="B194" t="s">
        <v>400</v>
      </c>
      <c r="C194">
        <v>50</v>
      </c>
      <c r="D194">
        <v>39.4</v>
      </c>
      <c r="E194" s="1">
        <v>215.30760000000001</v>
      </c>
      <c r="F194">
        <v>40</v>
      </c>
      <c r="G194">
        <v>141.1</v>
      </c>
      <c r="H194" s="1">
        <f t="shared" si="4"/>
        <v>58.791666666666664</v>
      </c>
      <c r="I194" s="1">
        <f t="shared" si="5"/>
        <v>485.80759999999998</v>
      </c>
      <c r="K194" t="s">
        <v>429</v>
      </c>
    </row>
    <row r="195" spans="1:12" x14ac:dyDescent="0.25">
      <c r="A195" t="s">
        <v>193</v>
      </c>
      <c r="B195" t="s">
        <v>401</v>
      </c>
      <c r="C195">
        <v>54</v>
      </c>
      <c r="D195">
        <v>39.4</v>
      </c>
      <c r="E195" s="1">
        <v>145.67279999999997</v>
      </c>
      <c r="F195">
        <v>24</v>
      </c>
      <c r="G195">
        <v>183.7</v>
      </c>
      <c r="H195" s="1">
        <f t="shared" ref="H195:H209" si="6">100*G195/240</f>
        <v>76.541666666666671</v>
      </c>
      <c r="I195" s="1">
        <f t="shared" ref="I195:I209" si="7">C195+D195+E195+F195+G195</f>
        <v>446.77279999999996</v>
      </c>
      <c r="K195" t="s">
        <v>432</v>
      </c>
    </row>
    <row r="196" spans="1:12" x14ac:dyDescent="0.25">
      <c r="A196" t="s">
        <v>194</v>
      </c>
      <c r="B196" t="s">
        <v>402</v>
      </c>
      <c r="C196">
        <v>54</v>
      </c>
      <c r="D196">
        <v>53.4</v>
      </c>
      <c r="E196" s="1">
        <v>125.26260000000001</v>
      </c>
      <c r="F196">
        <v>32</v>
      </c>
      <c r="G196">
        <v>165.2</v>
      </c>
      <c r="H196" s="1">
        <f t="shared" si="6"/>
        <v>68.833333333333329</v>
      </c>
      <c r="I196" s="1">
        <f t="shared" si="7"/>
        <v>429.86259999999999</v>
      </c>
      <c r="J196">
        <f>C196+D196+E196*29/34+F196+G196*41/36</f>
        <v>434.38607385620918</v>
      </c>
      <c r="K196" t="s">
        <v>430</v>
      </c>
      <c r="L196" t="s">
        <v>454</v>
      </c>
    </row>
    <row r="197" spans="1:12" x14ac:dyDescent="0.25">
      <c r="A197" t="s">
        <v>195</v>
      </c>
      <c r="B197" t="s">
        <v>403</v>
      </c>
      <c r="C197">
        <v>63</v>
      </c>
      <c r="D197">
        <v>46.7</v>
      </c>
      <c r="E197" s="1">
        <v>162.44784999999999</v>
      </c>
      <c r="F197">
        <v>36</v>
      </c>
      <c r="G197">
        <v>188.3</v>
      </c>
      <c r="H197" s="1">
        <f t="shared" si="6"/>
        <v>78.458333333333329</v>
      </c>
      <c r="I197" s="1">
        <f t="shared" si="7"/>
        <v>496.44785000000002</v>
      </c>
      <c r="K197" t="s">
        <v>429</v>
      </c>
    </row>
    <row r="198" spans="1:12" x14ac:dyDescent="0.25">
      <c r="A198" t="s">
        <v>196</v>
      </c>
      <c r="B198" t="s">
        <v>404</v>
      </c>
      <c r="C198">
        <v>46</v>
      </c>
      <c r="D198">
        <v>56.4</v>
      </c>
      <c r="E198" s="1">
        <v>180.79035000000002</v>
      </c>
      <c r="F198">
        <v>40</v>
      </c>
      <c r="G198">
        <v>189.2</v>
      </c>
      <c r="H198" s="1">
        <f t="shared" si="6"/>
        <v>78.833333333333329</v>
      </c>
      <c r="I198" s="1">
        <f t="shared" si="7"/>
        <v>512.39035000000001</v>
      </c>
      <c r="J198">
        <f>C198*7/12+D198+E198*39/34+F198+G198</f>
        <v>519.810499509804</v>
      </c>
      <c r="K198" t="s">
        <v>438</v>
      </c>
      <c r="L198" t="s">
        <v>457</v>
      </c>
    </row>
    <row r="199" spans="1:12" x14ac:dyDescent="0.25">
      <c r="A199" t="s">
        <v>197</v>
      </c>
      <c r="B199" t="s">
        <v>405</v>
      </c>
      <c r="C199">
        <v>66</v>
      </c>
      <c r="D199">
        <v>67.3</v>
      </c>
      <c r="E199" s="1">
        <v>185.49269999999999</v>
      </c>
      <c r="F199">
        <v>40</v>
      </c>
      <c r="G199">
        <v>161.4</v>
      </c>
      <c r="H199" s="1">
        <f t="shared" si="6"/>
        <v>67.25</v>
      </c>
      <c r="I199" s="1">
        <f t="shared" si="7"/>
        <v>520.19269999999995</v>
      </c>
      <c r="K199" t="s">
        <v>438</v>
      </c>
    </row>
    <row r="200" spans="1:12" x14ac:dyDescent="0.25">
      <c r="A200" t="s">
        <v>198</v>
      </c>
      <c r="B200" t="s">
        <v>406</v>
      </c>
      <c r="C200">
        <v>59</v>
      </c>
      <c r="D200">
        <v>52.8</v>
      </c>
      <c r="E200" s="1">
        <v>155.81120000000001</v>
      </c>
      <c r="F200">
        <v>36</v>
      </c>
      <c r="G200">
        <v>146</v>
      </c>
      <c r="H200" s="1">
        <f t="shared" si="6"/>
        <v>60.833333333333336</v>
      </c>
      <c r="I200" s="1">
        <f t="shared" si="7"/>
        <v>449.6112</v>
      </c>
      <c r="K200" t="s">
        <v>432</v>
      </c>
    </row>
    <row r="201" spans="1:12" x14ac:dyDescent="0.25">
      <c r="A201" t="s">
        <v>199</v>
      </c>
      <c r="B201" t="s">
        <v>407</v>
      </c>
      <c r="C201">
        <v>54</v>
      </c>
      <c r="D201">
        <v>29.1</v>
      </c>
      <c r="E201" s="1">
        <v>87.977299999999985</v>
      </c>
      <c r="F201">
        <v>28</v>
      </c>
      <c r="G201">
        <v>156.69999999999999</v>
      </c>
      <c r="H201" s="1">
        <f t="shared" si="6"/>
        <v>65.291666666666657</v>
      </c>
      <c r="I201" s="1">
        <f t="shared" si="7"/>
        <v>355.77729999999997</v>
      </c>
      <c r="J201" t="s">
        <v>440</v>
      </c>
      <c r="K201" t="s">
        <v>426</v>
      </c>
    </row>
    <row r="202" spans="1:12" x14ac:dyDescent="0.25">
      <c r="A202" t="s">
        <v>200</v>
      </c>
      <c r="B202" t="s">
        <v>408</v>
      </c>
      <c r="C202">
        <v>54</v>
      </c>
      <c r="D202">
        <v>36.4</v>
      </c>
      <c r="E202" s="1">
        <v>99.016149999999996</v>
      </c>
      <c r="F202">
        <v>40</v>
      </c>
      <c r="G202">
        <v>68</v>
      </c>
      <c r="H202" s="1">
        <f t="shared" si="6"/>
        <v>28.333333333333332</v>
      </c>
      <c r="I202" s="1">
        <f t="shared" si="7"/>
        <v>297.41615000000002</v>
      </c>
      <c r="K202" t="s">
        <v>431</v>
      </c>
    </row>
    <row r="203" spans="1:12" x14ac:dyDescent="0.25">
      <c r="A203" t="s">
        <v>201</v>
      </c>
      <c r="B203" t="s">
        <v>409</v>
      </c>
      <c r="C203">
        <v>67</v>
      </c>
      <c r="D203">
        <v>52.8</v>
      </c>
      <c r="E203" s="1">
        <v>153.94360000000003</v>
      </c>
      <c r="F203">
        <v>40</v>
      </c>
      <c r="G203">
        <v>134.19999999999999</v>
      </c>
      <c r="H203" s="1">
        <f t="shared" si="6"/>
        <v>55.916666666666657</v>
      </c>
      <c r="I203" s="1">
        <f t="shared" si="7"/>
        <v>447.9436</v>
      </c>
      <c r="K203" t="s">
        <v>432</v>
      </c>
    </row>
    <row r="204" spans="1:12" x14ac:dyDescent="0.25">
      <c r="A204" t="s">
        <v>202</v>
      </c>
      <c r="B204" t="s">
        <v>410</v>
      </c>
      <c r="C204">
        <v>65</v>
      </c>
      <c r="D204">
        <v>64.900000000000006</v>
      </c>
      <c r="E204" s="1">
        <v>219.6431</v>
      </c>
      <c r="F204">
        <v>40</v>
      </c>
      <c r="G204">
        <v>200.7</v>
      </c>
      <c r="H204" s="1">
        <f t="shared" si="6"/>
        <v>83.625</v>
      </c>
      <c r="I204" s="1">
        <f t="shared" si="7"/>
        <v>590.24309999999991</v>
      </c>
      <c r="J204">
        <f>C204+D204+E204*39/34+F204+G204*31/36</f>
        <v>594.66855588235296</v>
      </c>
      <c r="K204" t="s">
        <v>435</v>
      </c>
    </row>
    <row r="205" spans="1:12" x14ac:dyDescent="0.25">
      <c r="A205" t="s">
        <v>203</v>
      </c>
      <c r="B205" t="s">
        <v>411</v>
      </c>
      <c r="C205">
        <v>62</v>
      </c>
      <c r="D205">
        <v>54.5</v>
      </c>
      <c r="E205" s="1">
        <v>181.89089999999999</v>
      </c>
      <c r="F205">
        <v>26</v>
      </c>
      <c r="G205">
        <v>142.1</v>
      </c>
      <c r="H205" s="1">
        <f t="shared" si="6"/>
        <v>59.208333333333336</v>
      </c>
      <c r="I205" s="1">
        <f t="shared" si="7"/>
        <v>466.49090000000001</v>
      </c>
      <c r="K205" t="s">
        <v>432</v>
      </c>
    </row>
    <row r="206" spans="1:12" x14ac:dyDescent="0.25">
      <c r="A206" t="s">
        <v>204</v>
      </c>
      <c r="B206" t="s">
        <v>412</v>
      </c>
      <c r="C206">
        <v>34</v>
      </c>
      <c r="D206">
        <v>37.6</v>
      </c>
      <c r="E206" s="1">
        <v>178.88939999999999</v>
      </c>
      <c r="F206">
        <v>40</v>
      </c>
      <c r="G206">
        <v>91.9</v>
      </c>
      <c r="H206" s="1">
        <f t="shared" si="6"/>
        <v>38.291666666666664</v>
      </c>
      <c r="I206" s="1">
        <f t="shared" si="7"/>
        <v>382.38940000000002</v>
      </c>
      <c r="K206" t="s">
        <v>426</v>
      </c>
    </row>
    <row r="207" spans="1:12" x14ac:dyDescent="0.25">
      <c r="A207" t="s">
        <v>205</v>
      </c>
      <c r="B207" t="s">
        <v>413</v>
      </c>
      <c r="C207">
        <v>68</v>
      </c>
      <c r="D207">
        <v>39.4</v>
      </c>
      <c r="E207" s="1">
        <v>182.29109999999997</v>
      </c>
      <c r="F207">
        <v>36</v>
      </c>
      <c r="G207">
        <v>181.9</v>
      </c>
      <c r="H207" s="1">
        <f t="shared" si="6"/>
        <v>75.791666666666671</v>
      </c>
      <c r="I207" s="1">
        <f t="shared" si="7"/>
        <v>507.59109999999998</v>
      </c>
      <c r="K207" t="s">
        <v>429</v>
      </c>
    </row>
    <row r="208" spans="1:12" x14ac:dyDescent="0.25">
      <c r="A208" t="s">
        <v>206</v>
      </c>
      <c r="B208" t="s">
        <v>414</v>
      </c>
      <c r="C208">
        <v>49</v>
      </c>
      <c r="D208">
        <v>41.2</v>
      </c>
      <c r="E208" s="1">
        <v>159.87989999999999</v>
      </c>
      <c r="F208">
        <v>40</v>
      </c>
      <c r="G208">
        <v>156.69999999999999</v>
      </c>
      <c r="H208" s="1">
        <f t="shared" si="6"/>
        <v>65.291666666666657</v>
      </c>
      <c r="I208" s="1">
        <f t="shared" si="7"/>
        <v>446.7799</v>
      </c>
      <c r="K208" t="s">
        <v>432</v>
      </c>
    </row>
    <row r="209" spans="1:11" x14ac:dyDescent="0.25">
      <c r="A209" t="s">
        <v>207</v>
      </c>
      <c r="B209" t="s">
        <v>415</v>
      </c>
      <c r="C209">
        <v>53</v>
      </c>
      <c r="D209">
        <v>47.3</v>
      </c>
      <c r="E209" s="1">
        <v>195.29760000000005</v>
      </c>
      <c r="F209">
        <v>40</v>
      </c>
      <c r="G209">
        <v>160.5</v>
      </c>
      <c r="H209" s="1">
        <f t="shared" si="6"/>
        <v>66.875</v>
      </c>
      <c r="I209" s="1">
        <f t="shared" si="7"/>
        <v>496.09760000000006</v>
      </c>
      <c r="K209" t="s">
        <v>429</v>
      </c>
    </row>
    <row r="211" spans="1:11" x14ac:dyDescent="0.25">
      <c r="G211">
        <v>146</v>
      </c>
    </row>
    <row r="212" spans="1:11" x14ac:dyDescent="0.25">
      <c r="G212">
        <v>147.48333333333343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Regan</dc:creator>
  <cp:lastModifiedBy>regan</cp:lastModifiedBy>
  <dcterms:created xsi:type="dcterms:W3CDTF">2019-05-25T03:10:53Z</dcterms:created>
  <dcterms:modified xsi:type="dcterms:W3CDTF">2019-12-09T20:19:09Z</dcterms:modified>
</cp:coreProperties>
</file>